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ile4.inside.mhlw.go.jp\文書共有領域\全省領域\10900000_健康局\0000 新型コロナウイルス感染症緊急包括支援交付金\令和５年度\01.交付要綱等\9999_要綱改正（5月8日以降）\01.起案\交付要綱\"/>
    </mc:Choice>
  </mc:AlternateContent>
  <xr:revisionPtr revIDLastSave="0" documentId="13_ncr:1_{25627725-E836-4D23-AB77-6BB82BD301B2}" xr6:coauthVersionLast="47" xr6:coauthVersionMax="47" xr10:uidLastSave="{00000000-0000-0000-0000-000000000000}"/>
  <bookViews>
    <workbookView xWindow="28680" yWindow="-120" windowWidth="29040" windowHeight="15840" tabRatio="927" firstSheet="3" activeTab="16" xr2:uid="{00000000-000D-0000-FFFF-FFFF00000000}"/>
  </bookViews>
  <sheets>
    <sheet name="リスト" sheetId="1" state="hidden" r:id="rId1"/>
    <sheet name="第１号－１様式" sheetId="2" r:id="rId2"/>
    <sheet name="別紙1" sheetId="3" r:id="rId3"/>
    <sheet name=" 別紙１（補足資料）" sheetId="4" r:id="rId4"/>
    <sheet name="別紙2" sheetId="5" r:id="rId5"/>
    <sheet name="第１号－２様式" sheetId="6" r:id="rId6"/>
    <sheet name="別紙１－１ " sheetId="7" r:id="rId7"/>
    <sheet name="別紙１－２" sheetId="8" r:id="rId8"/>
    <sheet name="別紙１－３" sheetId="35" r:id="rId9"/>
    <sheet name="別紙２－２" sheetId="10" r:id="rId10"/>
    <sheet name="第2号様式（交付申請書）" sheetId="11" r:id="rId11"/>
    <sheet name="第3号様式（実績報告書）" sheetId="12" r:id="rId12"/>
    <sheet name="実績ｰ別紙1" sheetId="13" r:id="rId13"/>
    <sheet name="実績-別紙１－１ " sheetId="14" r:id="rId14"/>
    <sheet name="実績-別紙１－２" sheetId="15" r:id="rId15"/>
    <sheet name="実績-別紙１－３" sheetId="16" r:id="rId16"/>
    <sheet name="実績-別紙2" sheetId="17" r:id="rId17"/>
    <sheet name="第４号様式（直・仕入控除）" sheetId="18" r:id="rId18"/>
    <sheet name="第５号様式（間・仕入控除）" sheetId="19" r:id="rId19"/>
    <sheet name="第６号様式 (調書)" sheetId="20" r:id="rId20"/>
    <sheet name="別紙2（案２）" sheetId="21" state="hidden" r:id="rId21"/>
    <sheet name="（積算）" sheetId="22" state="hidden" r:id="rId22"/>
    <sheet name="（別紙1）" sheetId="23" state="hidden" r:id="rId23"/>
    <sheet name="（別紙2）" sheetId="24" state="hidden" r:id="rId24"/>
    <sheet name="第3号様式" sheetId="25" state="hidden" r:id="rId25"/>
    <sheet name="〔別紙1〕" sheetId="26" state="hidden" r:id="rId26"/>
    <sheet name="〔別紙2〕" sheetId="27" state="hidden" r:id="rId27"/>
    <sheet name="第4号様式" sheetId="28" state="hidden" r:id="rId28"/>
    <sheet name="第5号様式" sheetId="29" state="hidden" r:id="rId29"/>
    <sheet name="第6号様式" sheetId="30" state="hidden" r:id="rId30"/>
    <sheet name="事業分類・区分" sheetId="31" state="hidden" r:id="rId31"/>
    <sheet name="補助率・係数" sheetId="32" state="hidden" r:id="rId32"/>
    <sheet name="【参考】算出区分" sheetId="33" state="hidden" r:id="rId33"/>
    <sheet name="【参考】計算方法早見表" sheetId="34" state="hidden" r:id="rId34"/>
  </sheets>
  <externalReferences>
    <externalReference r:id="rId35"/>
    <externalReference r:id="rId36"/>
    <externalReference r:id="rId37"/>
    <externalReference r:id="rId38"/>
  </externalReferences>
  <definedNames>
    <definedName name="_" localSheetId="10">[1]事業分類・区分!#REF!</definedName>
    <definedName name="_">事業分類・区分!$F$3</definedName>
    <definedName name="_１_ア_小児初期救急センター運営事業" localSheetId="10">[1]【参考】算出区分!#REF!</definedName>
    <definedName name="_１_ア_小児初期救急センター運営事業">【参考】算出区分!$F$2:$F$3</definedName>
    <definedName name="_１_イ_共同利用型病院運営事業" localSheetId="10">[1]【参考】算出区分!#REF!</definedName>
    <definedName name="_１_イ_共同利用型病院運営事業">【参考】算出区分!$F$4:$F$5</definedName>
    <definedName name="_１_ウ_ヘリコプター等添乗医師等確保事業" localSheetId="10">[1]【参考】算出区分!#REF!</definedName>
    <definedName name="_１_ウ_ヘリコプター等添乗医師等確保事業">【参考】算出区分!$F$6:$F$7</definedName>
    <definedName name="_１_エ_救命救急センター運営事業" localSheetId="10">[1]【参考】算出区分!#REF!</definedName>
    <definedName name="_１_エ_救命救急センター運営事業">【参考】算出区分!$F$11</definedName>
    <definedName name="_１_オ_小児救命救急センター運営事業" localSheetId="10">[1]【参考】算出区分!#REF!</definedName>
    <definedName name="_１_オ_小児救命救急センター運営事業">【参考】算出区分!$F$12:$F$14</definedName>
    <definedName name="_１_カ_ドクターヘリ導入促進事業" localSheetId="10">[1]【参考】算出区分!#REF!</definedName>
    <definedName name="_１_カ_ドクターヘリ導入促進事業">【参考】算出区分!$F$18:$F$19</definedName>
    <definedName name="_１_キ_救急救命士病院実習受入促進事業" localSheetId="10">[1]【参考】算出区分!#REF!</definedName>
    <definedName name="_１_キ_救急救命士病院実習受入促進事業">【参考】算出区分!$F$20:$F$21</definedName>
    <definedName name="_１_ク_自動体外式除細動器_ＡＥＤ_の普及啓発事業" localSheetId="10">[1]【参考】算出区分!#REF!</definedName>
    <definedName name="_１_ク_自動体外式除細動器_ＡＥＤ_の普及啓発事業">【参考】算出区分!$F$8</definedName>
    <definedName name="_１_ケ_救急医療情報センター_広域災害・救急医療情報システム_運営事業" localSheetId="10">[1]【参考】算出区分!#REF!</definedName>
    <definedName name="_１_ケ_救急医療情報センター_広域災害・救急医療情報システム_運営事業">【参考】算出区分!$F$9</definedName>
    <definedName name="_１_コ_救急・周産期医療情報システム機能強化事業" localSheetId="10">[1]【参考】算出区分!#REF!</definedName>
    <definedName name="_１_コ_救急・周産期医療情報システム機能強化事業">【参考】算出区分!$F$10</definedName>
    <definedName name="_１_サ_救急患者退院コーディネーター事業" localSheetId="10">[1]【参考】算出区分!#REF!</definedName>
    <definedName name="_１_サ_救急患者退院コーディネーター事業">【参考】算出区分!$F$15:$F$17</definedName>
    <definedName name="_２_ア_周産期医療対策事業" localSheetId="10">[1]【参考】算出区分!#REF!</definedName>
    <definedName name="_２_ア_周産期医療対策事業">【参考】算出区分!$F$22</definedName>
    <definedName name="_２_イ_周産期母子医療センター運営事業" localSheetId="10">[1]【参考】算出区分!#REF!</definedName>
    <definedName name="_２_イ_周産期母子医療センター運営事業">【参考】算出区分!$F$23:$F$24</definedName>
    <definedName name="_２_ウ_ＮＩＣＵ等長期入院児支援事業_ア_地域療育支援施設運営事業" localSheetId="10">[1]【参考】算出区分!#REF!</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 localSheetId="10">[1]【参考】算出区分!#REF!</definedName>
    <definedName name="_２_ウ_ＮＩＣＵ等長期入院児支援事業_ア_地域療育支援施設運営事業_イ_日中一時支援事業">【参考】算出区分!$F$27:$F$28</definedName>
    <definedName name="_３_ア_外国人看護師候補者就労研修支援事業" localSheetId="10">[1]【参考】算出区分!#REF!</definedName>
    <definedName name="_３_ア_外国人看護師候補者就労研修支援事業">【参考】算出区分!$F$29:$F$30</definedName>
    <definedName name="_３_イ_看護職員就業相談員派遣面接相談事業" localSheetId="10">[1]【参考】算出区分!#REF!</definedName>
    <definedName name="_３_イ_看護職員就業相談員派遣面接相談事業">【参考】算出区分!$F$31</definedName>
    <definedName name="_３_ウ_助産師出向支援導入事業" localSheetId="10">[1]【参考】算出区分!#REF!</definedName>
    <definedName name="_３_ウ_助産師出向支援導入事業">【参考】算出区分!$F$32</definedName>
    <definedName name="_４_歯科医療安全管理体制推進特別事業" localSheetId="10">[1]【参考】算出区分!#REF!</definedName>
    <definedName name="_４_歯科医療安全管理体制推進特別事業">【参考】算出区分!$F$33</definedName>
    <definedName name="_５_院内感染地域支援ネットワ_ク事業" localSheetId="10">[1]【参考】算出区分!#REF!</definedName>
    <definedName name="_５_院内感染地域支援ネットワ_ク事業">【参考】算出区分!$F$34</definedName>
    <definedName name="_６_医療連携体制推進事業" localSheetId="10">[1]【参考】算出区分!#REF!</definedName>
    <definedName name="_６_医療連携体制推進事業">【参考】算出区分!$F$35</definedName>
    <definedName name="_７_ア_ア_休日夜間急患センター設備整備事業" localSheetId="10">[1]【参考】算出区分!#REF!</definedName>
    <definedName name="_７_ア_ア_休日夜間急患センター設備整備事業">【参考】算出区分!$F$36</definedName>
    <definedName name="_７_ア_イ_小児初期救急センター設備整備事業" localSheetId="10">[1]【参考】算出区分!#REF!</definedName>
    <definedName name="_７_ア_イ_小児初期救急センター設備整備事業">【参考】算出区分!$F$37</definedName>
    <definedName name="_７_ア_ウ_病院群輪番制病院及び共同利用型病院設備整備事業" localSheetId="10">[1]【参考】算出区分!#REF!</definedName>
    <definedName name="_７_ア_ウ_病院群輪番制病院及び共同利用型病院設備整備事業">【参考】算出区分!$F$47:$F$48</definedName>
    <definedName name="_７_ア_エ_救命救急センター設備整備事業" localSheetId="10">[1]【参考】算出区分!#REF!</definedName>
    <definedName name="_７_ア_エ_救命救急センター設備整備事業">【参考】算出区分!$F$38</definedName>
    <definedName name="_７_ア_オ_高度救命救急センター設備整備事業" localSheetId="10">[1]【参考】算出区分!#REF!</definedName>
    <definedName name="_７_ア_オ_高度救命救急センター設備整備事業">【参考】算出区分!$F$39</definedName>
    <definedName name="_７_ア_カ_小児救急医療拠点病院設備整備事業" localSheetId="10">[1]【参考】算出区分!#REF!</definedName>
    <definedName name="_７_ア_カ_小児救急医療拠点病院設備整備事業">【参考】算出区分!$F$40</definedName>
    <definedName name="_７_ア_キ_小児集中治療室設備整備事業" localSheetId="10">[1]【参考】算出区分!#REF!</definedName>
    <definedName name="_７_ア_キ_小児集中治療室設備整備事業">【参考】算出区分!$F$49:$F$50</definedName>
    <definedName name="_７_イ_小児救急遠隔医療設備整備事業" localSheetId="10">[1]【参考】算出区分!#REF!</definedName>
    <definedName name="_７_イ_小児救急遠隔医療設備整備事業">【参考】算出区分!$F$41</definedName>
    <definedName name="_７_ウ_ア_小児医療施設設備整備事業" localSheetId="10">[1]【参考】算出区分!#REF!</definedName>
    <definedName name="_７_ウ_ア_小児医療施設設備整備事業">【参考】算出区分!$F$42</definedName>
    <definedName name="_７_ウ_イ_周産期医療施設設備整備事業" localSheetId="10">[1]【参考】算出区分!#REF!</definedName>
    <definedName name="_７_ウ_イ_周産期医療施設設備整備事業">【参考】算出区分!$F$43</definedName>
    <definedName name="_７_ウ_ウ_地域療育支援施設設備整備事業" localSheetId="10">[1]【参考】算出区分!#REF!</definedName>
    <definedName name="_７_ウ_ウ_地域療育支援施設設備整備事業">【参考】算出区分!$F$51</definedName>
    <definedName name="_７_エ_共同利用施設設備整備事業_ア_公的医療機関等による共同利用施設" localSheetId="10">[1]【参考】算出区分!#REF!</definedName>
    <definedName name="_７_エ_共同利用施設設備整備事業_ア_公的医療機関等による共同利用施設">【参考】算出区分!$F$52</definedName>
    <definedName name="_７_エ_共同利用施設設備整備事業_イ_地域医療支援病院の共同利用部門" localSheetId="10">[1]【参考】算出区分!#REF!</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 localSheetId="10">[1]【参考】算出区分!#REF!</definedName>
    <definedName name="_７_オ_ウ_ＮＢＣ災害・テロ対策設備整備事業">【参考】算出区分!$F$59:$F$60</definedName>
    <definedName name="_７_オ_エ_航空搬送拠点臨時医療施設設備整備事業" localSheetId="10">[1]【参考】算出区分!#REF!</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 localSheetId="10">[1]【参考】算出区分!#REF!</definedName>
    <definedName name="_７_ク_院内感染対策設備整備事業">【参考】算出区分!$F$46</definedName>
    <definedName name="_７_ケ_環境調整室設備整備事業" localSheetId="10">[1]【参考】算出区分!#REF!</definedName>
    <definedName name="_７_ケ_環境調整室設備整備事業">【参考】算出区分!$F$64:$F$65</definedName>
    <definedName name="_７_コ_内視鏡訓練施設設備整備事業" localSheetId="10">[1]【参考】算出区分!#REF!</definedName>
    <definedName name="_７_コ_内視鏡訓練施設設備整備事業">【参考】算出区分!$F$66</definedName>
    <definedName name="_７_サ_医療機関アクセス支援車整備事業" localSheetId="10">[1]【参考】算出区分!#REF!</definedName>
    <definedName name="_７_サ_医療機関アクセス支援車整備事業">【参考】算出区分!$F$57:$F$58</definedName>
    <definedName name="_８_アスベスト除去等整備促進事業" localSheetId="10">[1]【参考】算出区分!#REF!</definedName>
    <definedName name="_８_アスベスト除去等整備促進事業">【参考】算出区分!$F$67:$F$68</definedName>
    <definedName name="_xlnm._FilterDatabase" localSheetId="12" hidden="1">実績ｰ別紙1!$A$6:$J$38</definedName>
    <definedName name="_xlnm._FilterDatabase" localSheetId="16" hidden="1">'実績-別紙2'!$A$7:$U$30</definedName>
    <definedName name="_xlnm._FilterDatabase" localSheetId="2" hidden="1">別紙1!$A$6:$J$38</definedName>
    <definedName name="_xlnm._FilterDatabase" localSheetId="4" hidden="1">別紙2!$A$7:$T$25</definedName>
    <definedName name="_xlnm._FilterDatabase" localSheetId="20" hidden="1">'別紙2（案２）'!$A$7:$N$22</definedName>
    <definedName name="_xlnm._FilterDatabase" localSheetId="9" hidden="1">'別紙２－２'!$A$7:$S$13</definedName>
    <definedName name="_xlnm._FilterDatabase" localSheetId="31" hidden="1">補助率・係数!$A$2:$F$62</definedName>
    <definedName name="ＨＬＡ検査センター設備整備事業" localSheetId="10">[1]事業分類・区分!#REF!</definedName>
    <definedName name="ＨＬＡ検査センター設備整備事業">事業分類・区分!$B$68</definedName>
    <definedName name="ＮＢＣ災害・テロ対策設備整備事業" localSheetId="10">[1]事業分類・区分!#REF!</definedName>
    <definedName name="ＮＢＣ災害・テロ対策設備整備事業">事業分類・区分!$B$64</definedName>
    <definedName name="ＮＩＣＵ等長期入院児支援事業" localSheetId="10">[1]事業分類・区分!#REF!</definedName>
    <definedName name="ＮＩＣＵ等長期入院児支援事業">事業分類・区分!$B$42:$C$42</definedName>
    <definedName name="_xlnm.Print_Area" localSheetId="3">' 別紙１（補足資料）'!$A$1:$F$10</definedName>
    <definedName name="_xlnm.Print_Area" localSheetId="22">'（別紙1）'!$B$1:$E$31</definedName>
    <definedName name="_xlnm.Print_Area" localSheetId="23">'（別紙2）'!$B$1:$Q$38</definedName>
    <definedName name="_xlnm.Print_Area" localSheetId="33">【参考】計算方法早見表!$A$1:$N$25</definedName>
    <definedName name="_xlnm.Print_Area" localSheetId="32">【参考】算出区分!$A$1:$I$68</definedName>
    <definedName name="_xlnm.Print_Area" localSheetId="25">〔別紙1〕!$B$1:$E$31</definedName>
    <definedName name="_xlnm.Print_Area" localSheetId="26">〔別紙2〕!$B$1:$R$38</definedName>
    <definedName name="_xlnm.Print_Area" localSheetId="12">実績ｰ別紙1!$B$1:$I$36</definedName>
    <definedName name="_xlnm.Print_Area" localSheetId="14">'実績-別紙１－２'!$A$1:$G$43</definedName>
    <definedName name="_xlnm.Print_Area" localSheetId="15">'実績-別紙１－３'!$A$1:$I$13</definedName>
    <definedName name="_xlnm.Print_Area" localSheetId="16">'実績-別紙2'!$B$1:$S$30</definedName>
    <definedName name="_xlnm.Print_Area" localSheetId="1">'第１号－１様式'!$A$1:$I$30</definedName>
    <definedName name="_xlnm.Print_Area" localSheetId="5">'第１号－２様式'!$A$1:$I$30</definedName>
    <definedName name="_xlnm.Print_Area" localSheetId="10">'第2号様式（交付申請書）'!$A$1:$I$29</definedName>
    <definedName name="_xlnm.Print_Area" localSheetId="11">'第3号様式（実績報告書）'!$A$1:$I$34</definedName>
    <definedName name="_xlnm.Print_Area" localSheetId="29">第6号様式!$B$1:$N$26</definedName>
    <definedName name="_xlnm.Print_Area" localSheetId="19">'第６号様式 (調書)'!$B$1:$N$26</definedName>
    <definedName name="_xlnm.Print_Area" localSheetId="2">別紙1!$B$1:$I$32</definedName>
    <definedName name="_xlnm.Print_Area" localSheetId="7">'別紙１－２'!$A$1:$G$43</definedName>
    <definedName name="_xlnm.Print_Area" localSheetId="8">'別紙１－３'!$A$1:$I$13</definedName>
    <definedName name="_xlnm.Print_Area" localSheetId="4">別紙2!$B$1:$R$28</definedName>
    <definedName name="_xlnm.Print_Area" localSheetId="20">'別紙2（案２）'!$B$1:$L$25</definedName>
    <definedName name="_xlnm.Print_Area" localSheetId="9">'別紙２－２'!$B$1:$Q$16</definedName>
    <definedName name="_xlnm.Print_Titles" localSheetId="22">'（別紙1）'!$6:$6</definedName>
    <definedName name="_xlnm.Print_Titles" localSheetId="23">'（別紙2）'!$5:$7</definedName>
    <definedName name="_xlnm.Print_Titles" localSheetId="25">〔別紙1〕!$6:$6</definedName>
    <definedName name="_xlnm.Print_Titles" localSheetId="26">〔別紙2〕!$5:$7</definedName>
    <definedName name="_xlnm.Print_Titles" localSheetId="12">実績ｰ別紙1!$6:$6</definedName>
    <definedName name="_xlnm.Print_Titles" localSheetId="16">'実績-別紙2'!$5:$7</definedName>
    <definedName name="_xlnm.Print_Titles" localSheetId="2">別紙1!$6:$6</definedName>
    <definedName name="_xlnm.Print_Titles" localSheetId="4">別紙2!$5:$7</definedName>
    <definedName name="_xlnm.Print_Titles" localSheetId="20">'別紙2（案２）'!$5:$7</definedName>
    <definedName name="_xlnm.Print_Titles" localSheetId="9">'別紙２－２'!$5:$7</definedName>
    <definedName name="Z_9B008D34_F000_412D_B848_95502D7DC370_.wvu.Cols" localSheetId="23" hidden="1">'（別紙2）'!$S:$S</definedName>
    <definedName name="Z_9B008D34_F000_412D_B848_95502D7DC370_.wvu.Cols" localSheetId="32" hidden="1">【参考】算出区分!$C:$D,【参考】算出区分!$G:$G</definedName>
    <definedName name="Z_9B008D34_F000_412D_B848_95502D7DC370_.wvu.Cols" localSheetId="26" hidden="1">〔別紙2〕!$T:$T</definedName>
    <definedName name="Z_9B008D34_F000_412D_B848_95502D7DC370_.wvu.Cols" localSheetId="16" hidden="1">'実績-別紙2'!$U:$U</definedName>
    <definedName name="Z_9B008D34_F000_412D_B848_95502D7DC370_.wvu.Cols" localSheetId="4" hidden="1">別紙2!$T:$T</definedName>
    <definedName name="Z_9B008D34_F000_412D_B848_95502D7DC370_.wvu.Cols" localSheetId="20" hidden="1">'別紙2（案２）'!$N:$N</definedName>
    <definedName name="Z_9B008D34_F000_412D_B848_95502D7DC370_.wvu.Cols" localSheetId="9" hidden="1">'別紙２－２'!$S:$S</definedName>
    <definedName name="Z_9B008D34_F000_412D_B848_95502D7DC370_.wvu.FilterData" localSheetId="12" hidden="1">実績ｰ別紙1!$A$6:$J$38</definedName>
    <definedName name="Z_9B008D34_F000_412D_B848_95502D7DC370_.wvu.FilterData" localSheetId="16" hidden="1">'実績-別紙2'!$A$7:$U$30</definedName>
    <definedName name="Z_9B008D34_F000_412D_B848_95502D7DC370_.wvu.FilterData" localSheetId="2" hidden="1">別紙1!$A$6:$J$38</definedName>
    <definedName name="Z_9B008D34_F000_412D_B848_95502D7DC370_.wvu.FilterData" localSheetId="4" hidden="1">別紙2!$A$7:$T$25</definedName>
    <definedName name="Z_9B008D34_F000_412D_B848_95502D7DC370_.wvu.FilterData" localSheetId="20" hidden="1">'別紙2（案２）'!$A$7:$N$22</definedName>
    <definedName name="Z_9B008D34_F000_412D_B848_95502D7DC370_.wvu.FilterData" localSheetId="9" hidden="1">'別紙２－２'!$A$7:$S$13</definedName>
    <definedName name="Z_9B008D34_F000_412D_B848_95502D7DC370_.wvu.FilterData" localSheetId="31" hidden="1">補助率・係数!$A$2:$F$62</definedName>
    <definedName name="Z_9B008D34_F000_412D_B848_95502D7DC370_.wvu.PrintArea" localSheetId="3" hidden="1">' 別紙１（補足資料）'!$A$1:$F$10</definedName>
    <definedName name="Z_9B008D34_F000_412D_B848_95502D7DC370_.wvu.PrintArea" localSheetId="22" hidden="1">'（別紙1）'!$B$1:$E$31</definedName>
    <definedName name="Z_9B008D34_F000_412D_B848_95502D7DC370_.wvu.PrintArea" localSheetId="23" hidden="1">'（別紙2）'!$B$1:$Q$38</definedName>
    <definedName name="Z_9B008D34_F000_412D_B848_95502D7DC370_.wvu.PrintArea" localSheetId="33" hidden="1">【参考】計算方法早見表!$A$1:$N$25</definedName>
    <definedName name="Z_9B008D34_F000_412D_B848_95502D7DC370_.wvu.PrintArea" localSheetId="32" hidden="1">【参考】算出区分!$A$1:$I$68</definedName>
    <definedName name="Z_9B008D34_F000_412D_B848_95502D7DC370_.wvu.PrintArea" localSheetId="25" hidden="1">〔別紙1〕!$B$1:$E$31</definedName>
    <definedName name="Z_9B008D34_F000_412D_B848_95502D7DC370_.wvu.PrintArea" localSheetId="26" hidden="1">〔別紙2〕!$B$1:$R$38</definedName>
    <definedName name="Z_9B008D34_F000_412D_B848_95502D7DC370_.wvu.PrintArea" localSheetId="12" hidden="1">実績ｰ別紙1!$B$1:$I$36</definedName>
    <definedName name="Z_9B008D34_F000_412D_B848_95502D7DC370_.wvu.PrintArea" localSheetId="13" hidden="1">'実績-別紙１－１ '!$A$1:$H$53</definedName>
    <definedName name="Z_9B008D34_F000_412D_B848_95502D7DC370_.wvu.PrintArea" localSheetId="14" hidden="1">'実績-別紙１－２'!$A$1:$G$43</definedName>
    <definedName name="Z_9B008D34_F000_412D_B848_95502D7DC370_.wvu.PrintArea" localSheetId="15" hidden="1">'実績-別紙１－３'!$A$1:$I$13</definedName>
    <definedName name="Z_9B008D34_F000_412D_B848_95502D7DC370_.wvu.PrintArea" localSheetId="16" hidden="1">'実績-別紙2'!$B$1:$S$30</definedName>
    <definedName name="Z_9B008D34_F000_412D_B848_95502D7DC370_.wvu.PrintArea" localSheetId="1" hidden="1">'第１号－１様式'!$A$1:$I$30</definedName>
    <definedName name="Z_9B008D34_F000_412D_B848_95502D7DC370_.wvu.PrintArea" localSheetId="5" hidden="1">'第１号－２様式'!$A$1:$I$30</definedName>
    <definedName name="Z_9B008D34_F000_412D_B848_95502D7DC370_.wvu.PrintArea" localSheetId="10" hidden="1">'第2号様式（交付申請書）'!$A$1:$I$29</definedName>
    <definedName name="Z_9B008D34_F000_412D_B848_95502D7DC370_.wvu.PrintArea" localSheetId="11" hidden="1">'第3号様式（実績報告書）'!$A$1:$I$34</definedName>
    <definedName name="Z_9B008D34_F000_412D_B848_95502D7DC370_.wvu.PrintArea" localSheetId="29" hidden="1">第6号様式!$B$1:$N$26</definedName>
    <definedName name="Z_9B008D34_F000_412D_B848_95502D7DC370_.wvu.PrintArea" localSheetId="19" hidden="1">'第６号様式 (調書)'!$B$1:$N$26</definedName>
    <definedName name="Z_9B008D34_F000_412D_B848_95502D7DC370_.wvu.PrintArea" localSheetId="2" hidden="1">別紙1!$B$1:$I$32</definedName>
    <definedName name="Z_9B008D34_F000_412D_B848_95502D7DC370_.wvu.PrintArea" localSheetId="6" hidden="1">'別紙１－１ '!$A$1:$H$53</definedName>
    <definedName name="Z_9B008D34_F000_412D_B848_95502D7DC370_.wvu.PrintArea" localSheetId="7" hidden="1">'別紙１－２'!$A$1:$G$43</definedName>
    <definedName name="Z_9B008D34_F000_412D_B848_95502D7DC370_.wvu.PrintArea" localSheetId="8" hidden="1">'別紙１－３'!$A$1:$I$13</definedName>
    <definedName name="Z_9B008D34_F000_412D_B848_95502D7DC370_.wvu.PrintArea" localSheetId="4" hidden="1">別紙2!$B$1:$R$28</definedName>
    <definedName name="Z_9B008D34_F000_412D_B848_95502D7DC370_.wvu.PrintArea" localSheetId="20" hidden="1">'別紙2（案２）'!$B$1:$L$25</definedName>
    <definedName name="Z_9B008D34_F000_412D_B848_95502D7DC370_.wvu.PrintArea" localSheetId="9" hidden="1">'別紙２－２'!$B$1:$Q$16</definedName>
    <definedName name="Z_9B008D34_F000_412D_B848_95502D7DC370_.wvu.PrintTitles" localSheetId="22" hidden="1">'（別紙1）'!$6:$6</definedName>
    <definedName name="Z_9B008D34_F000_412D_B848_95502D7DC370_.wvu.PrintTitles" localSheetId="23" hidden="1">'（別紙2）'!$5:$7</definedName>
    <definedName name="Z_9B008D34_F000_412D_B848_95502D7DC370_.wvu.PrintTitles" localSheetId="25" hidden="1">〔別紙1〕!$6:$6</definedName>
    <definedName name="Z_9B008D34_F000_412D_B848_95502D7DC370_.wvu.PrintTitles" localSheetId="26" hidden="1">〔別紙2〕!$5:$7</definedName>
    <definedName name="Z_9B008D34_F000_412D_B848_95502D7DC370_.wvu.PrintTitles" localSheetId="12" hidden="1">実績ｰ別紙1!$6:$6</definedName>
    <definedName name="Z_9B008D34_F000_412D_B848_95502D7DC370_.wvu.PrintTitles" localSheetId="13" hidden="1">'実績-別紙１－１ '!$4:$7</definedName>
    <definedName name="Z_9B008D34_F000_412D_B848_95502D7DC370_.wvu.PrintTitles" localSheetId="16" hidden="1">'実績-別紙2'!$5:$7</definedName>
    <definedName name="Z_9B008D34_F000_412D_B848_95502D7DC370_.wvu.PrintTitles" localSheetId="2" hidden="1">別紙1!$6:$6</definedName>
    <definedName name="Z_9B008D34_F000_412D_B848_95502D7DC370_.wvu.PrintTitles" localSheetId="6" hidden="1">'別紙１－１ '!$4:$7</definedName>
    <definedName name="Z_9B008D34_F000_412D_B848_95502D7DC370_.wvu.PrintTitles" localSheetId="4" hidden="1">別紙2!$5:$7</definedName>
    <definedName name="Z_9B008D34_F000_412D_B848_95502D7DC370_.wvu.PrintTitles" localSheetId="20" hidden="1">'別紙2（案２）'!$5:$7</definedName>
    <definedName name="Z_9B008D34_F000_412D_B848_95502D7DC370_.wvu.PrintTitles" localSheetId="9" hidden="1">'別紙２－２'!$5:$7</definedName>
    <definedName name="Z_9B008D34_F000_412D_B848_95502D7DC370_.wvu.Rows" localSheetId="12" hidden="1">実績ｰ別紙1!$33:$38</definedName>
    <definedName name="Z_9B008D34_F000_412D_B848_95502D7DC370_.wvu.Rows" localSheetId="2" hidden="1">別紙1!$28:$38</definedName>
    <definedName name="アスベスト除去等整備促進事業" localSheetId="10">[1]事業分類・区分!#REF!</definedName>
    <definedName name="アスベスト除去等整備促進事業">事業分類・区分!$B$73</definedName>
    <definedName name="アスベスト対策事業" localSheetId="10">[1]事業分類・区分!#REF!</definedName>
    <definedName name="アスベスト対策事業">事業分類・区分!$I$3</definedName>
    <definedName name="ドクターヘリ導入促進事業" localSheetId="10">[1]事業分類・区分!#REF!</definedName>
    <definedName name="ドクターヘリ導入促進事業">事業分類・区分!$B$34</definedName>
    <definedName name="ヘリコプター等添乗医師等確保事業" localSheetId="10">[1]事業分類・区分!#REF!</definedName>
    <definedName name="ヘリコプター等添乗医師等確保事業">事業分類・区分!$B$31</definedName>
    <definedName name="医療機関アクセス支援車整備事業" localSheetId="10">[1]事業分類・区分!#REF!</definedName>
    <definedName name="医療機関アクセス支援車整備事業">事業分類・区分!$B$72:$C$72</definedName>
    <definedName name="医療提供体制設備整備事業">事業分類・区分!$H$3:$H$26</definedName>
    <definedName name="医療連携体制推進事業" localSheetId="10">[1]事業分類・区分!#REF!</definedName>
    <definedName name="医療連携体制推進事業">事業分類・区分!$B$48</definedName>
    <definedName name="院内感染対策設備整備事業" localSheetId="10">[1]事業分類・区分!#REF!</definedName>
    <definedName name="院内感染対策設備整備事業">事業分類・区分!$B$69</definedName>
    <definedName name="院内感染地域支援ネットワーク事業" localSheetId="10">[1]事業分類・区分!#REF!</definedName>
    <definedName name="院内感染地域支援ネットワーク事業">事業分類・区分!$F$3</definedName>
    <definedName name="外国人看護師候補者就労研修支援事業" localSheetId="10">[1]事業分類・区分!#REF!</definedName>
    <definedName name="外国人看護師候補者就労研修支援事業">事業分類・区分!$B$43</definedName>
    <definedName name="環境調整室設備整備事業" localSheetId="10">[1]事業分類・区分!#REF!</definedName>
    <definedName name="環境調整室設備整備事業">事業分類・区分!$B$70</definedName>
    <definedName name="看護職員確保対策事業" localSheetId="10">[1]事業分類・区分!#REF!</definedName>
    <definedName name="看護職員確保対策事業">事業分類・区分!$D$3:$D$5</definedName>
    <definedName name="看護職員就業相談員派遣面接相談事業" localSheetId="10">[1]事業分類・区分!#REF!</definedName>
    <definedName name="看護職員就業相談員派遣面接相談事業">事業分類・区分!$B$44</definedName>
    <definedName name="基幹災害拠点病院設備整備事業">事業分類・区分!$B$62</definedName>
    <definedName name="休日夜間急患センター設備整備事業" localSheetId="10">[1]事業分類・区分!#REF!</definedName>
    <definedName name="休日夜間急患センター設備整備事業">事業分類・区分!$B$49</definedName>
    <definedName name="救急・周産期医療情報システム機能強化事業" localSheetId="10">[1]事業分類・区分!#REF!</definedName>
    <definedName name="救急・周産期医療情報システム機能強化事業">事業分類・区分!$B$38</definedName>
    <definedName name="救急医療情報センター_広域災害・救急医療情報システム_運営事業" localSheetId="10">[1]事業分類・区分!#REF!</definedName>
    <definedName name="救急医療情報センター_広域災害・救急医療情報システム_運営事業">事業分類・区分!$B$37</definedName>
    <definedName name="救急医療対策事業" localSheetId="10">[1]事業分類・区分!#REF!</definedName>
    <definedName name="救急医療対策事業">事業分類・区分!$B$3:$B$13</definedName>
    <definedName name="救急患者退院コーディネーター事業" localSheetId="10">[1]事業分類・区分!#REF!</definedName>
    <definedName name="救急患者退院コーディネーター事業">事業分類・区分!$B$39</definedName>
    <definedName name="救急救命士病院実習受入促進事業" localSheetId="10">[1]事業分類・区分!#REF!</definedName>
    <definedName name="救急救命士病院実習受入促進事業">事業分類・区分!$B$35</definedName>
    <definedName name="救命救急センター運営事業" localSheetId="10">[1]事業分類・区分!#REF!</definedName>
    <definedName name="救命救急センター運営事業">事業分類・区分!$B$32:$C$32</definedName>
    <definedName name="救命救急センター設備整備事業" localSheetId="10">[1]事業分類・区分!#REF!</definedName>
    <definedName name="救命救急センター設備整備事業">事業分類・区分!$B$52:$E$52</definedName>
    <definedName name="共同利用型病院運営事業" localSheetId="10">[1]事業分類・区分!#REF!</definedName>
    <definedName name="共同利用型病院運営事業">事業分類・区分!$B$30</definedName>
    <definedName name="共同利用施設設備整備事業_公的医療機関等による共同利用施設_" localSheetId="10">[1]事業分類・区分!#REF!</definedName>
    <definedName name="共同利用施設設備整備事業_公的医療機関等による共同利用施設_">事業分類・区分!$B$60</definedName>
    <definedName name="共同利用施設設備整備事業_地域医療支援病院の共同利用部門_" localSheetId="10">[1]事業分類・区分!#REF!</definedName>
    <definedName name="共同利用施設設備整備事業_地域医療支援病院の共同利用部門_">事業分類・区分!$B$61</definedName>
    <definedName name="航空搬送拠点臨時医療施設設備整備事業" localSheetId="10">[1]事業分類・区分!#REF!</definedName>
    <definedName name="航空搬送拠点臨時医療施設設備整備事業">事業分類・区分!$B$65</definedName>
    <definedName name="高度救命救急センター設備整備事業" localSheetId="10">[1]事業分類・区分!#REF!</definedName>
    <definedName name="高度救命救急センター設備整備事業">事業分類・区分!$B$53:$D$53</definedName>
    <definedName name="災害拠点精神科病院設備等整備事業">事業分類・区分!$B$66</definedName>
    <definedName name="歯科医療安全管理体制推進特別事業" localSheetId="10">[1]事業分類・区分!#REF!</definedName>
    <definedName name="歯科医療安全管理体制推進特別事業">事業分類・区分!$B$46</definedName>
    <definedName name="歯科保健医療対策事業" localSheetId="10">[1]事業分類・区分!#REF!</definedName>
    <definedName name="歯科保健医療対策事業">事業分類・区分!$E$3</definedName>
    <definedName name="自動体外式除細動器_ＡＥＤ_の普及啓発事業" localSheetId="10">[1]事業分類・区分!#REF!</definedName>
    <definedName name="自動体外式除細動器_ＡＥＤ_の普及啓発事業">事業分類・区分!$B$36</definedName>
    <definedName name="周産期医療施設設備整備事業" localSheetId="10">[1]事業分類・区分!#REF!</definedName>
    <definedName name="周産期医療施設設備整備事業">事業分類・区分!$B$58:$C$58</definedName>
    <definedName name="周産期医療対策事業" localSheetId="10">[1]事業分類・区分!#REF!</definedName>
    <definedName name="周産期医療対策事業">事業分類・区分!$B$40:$C$40</definedName>
    <definedName name="周産期医療対策事業等" localSheetId="10">[1]事業分類・区分!#REF!</definedName>
    <definedName name="周産期医療対策事業等">事業分類・区分!$C$3:$C$5</definedName>
    <definedName name="周産期母子医療センター運営事業" localSheetId="10">[1]事業分類・区分!#REF!</definedName>
    <definedName name="周産期母子医療センター運営事業">事業分類・区分!$B$41:$F$41</definedName>
    <definedName name="助産師出向等支援導入事業" localSheetId="10">[1]事業分類・区分!#REF!</definedName>
    <definedName name="助産師出向等支援導入事業">事業分類・区分!$B$45</definedName>
    <definedName name="小児医療施設設備整備事業" localSheetId="10">[1]事業分類・区分!#REF!</definedName>
    <definedName name="小児医療施設設備整備事業">事業分類・区分!$B$57</definedName>
    <definedName name="小児救急医療拠点病院設備整備事業" localSheetId="10">[1]事業分類・区分!#REF!</definedName>
    <definedName name="小児救急医療拠点病院設備整備事業">事業分類・区分!$B$54</definedName>
    <definedName name="小児救急遠隔医療設備整備事業" localSheetId="10">[1]事業分類・区分!#REF!</definedName>
    <definedName name="小児救急遠隔医療設備整備事業">事業分類・区分!$B$56</definedName>
    <definedName name="小児救命救急センター運営事業" localSheetId="10">[1]事業分類・区分!#REF!</definedName>
    <definedName name="小児救命救急センター運営事業">事業分類・区分!$B$33</definedName>
    <definedName name="小児集中治療室設備整備事業" localSheetId="10">[1]事業分類・区分!#REF!</definedName>
    <definedName name="小児集中治療室設備整備事業">事業分類・区分!$B$55</definedName>
    <definedName name="小児初期救急センター運営事業" localSheetId="10">[1]事業分類・区分!#REF!</definedName>
    <definedName name="小児初期救急センター運営事業">事業分類・区分!$B$29</definedName>
    <definedName name="小児初期救急センター設備整備事業" localSheetId="10">[1]事業分類・区分!#REF!</definedName>
    <definedName name="小児初期救急センター設備整備事業">事業分類・区分!$B$50</definedName>
    <definedName name="人工腎臓装置不足地域設備整備事業" localSheetId="10">[1]事業分類・区分!#REF!</definedName>
    <definedName name="人工腎臓装置不足地域設備整備事業">事業分類・区分!$B$67</definedName>
    <definedName name="地域医療対策事業" localSheetId="10">[1]事業分類・区分!#REF!</definedName>
    <definedName name="地域医療対策事業">事業分類・区分!$G$3</definedName>
    <definedName name="地域災害拠点病院設備整備事業">事業分類・区分!$B$63</definedName>
    <definedName name="地域療育支援施設設備整備事業" localSheetId="10">[1]事業分類・区分!#REF!</definedName>
    <definedName name="地域療育支援施設設備整備事業">事業分類・区分!$B$59</definedName>
    <definedName name="内視鏡訓練施設設備整備事業" localSheetId="10">[1]事業分類・区分!#REF!</definedName>
    <definedName name="内視鏡訓練施設設備整備事業">事業分類・区分!$B$71</definedName>
    <definedName name="病院群輪番制病院及び共同利用型病院設備整備事業" localSheetId="10">[1]事業分類・区分!#REF!</definedName>
    <definedName name="病院群輪番制病院及び共同利用型病院設備整備事業">事業分類・区分!$B$51:$C$51</definedName>
  </definedNames>
  <calcPr calcId="191029"/>
  <customWorkbookViews>
    <customWorkbookView name="山本 晃立(yamamoto-kouryuu.8s4) - 個人用ビュー" guid="{9B008D34-F000-412D-B848-95502D7DC370}" mergeInterval="0" personalView="1" maximized="1" xWindow="-1928" yWindow="-8" windowWidth="1936" windowHeight="1056" tabRatio="65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2" i="13" l="1"/>
  <c r="H32" i="13"/>
  <c r="N12" i="10"/>
  <c r="O20" i="17"/>
  <c r="O23" i="17"/>
  <c r="O22" i="17"/>
  <c r="H8" i="17"/>
  <c r="J8" i="17" s="1"/>
  <c r="O8" i="17" s="1"/>
  <c r="R8" i="17" s="1"/>
  <c r="I8" i="17"/>
  <c r="O23" i="5" l="1"/>
  <c r="O22" i="5"/>
  <c r="O9" i="5"/>
  <c r="O10" i="5"/>
  <c r="O11" i="5"/>
  <c r="O12" i="5"/>
  <c r="O13" i="5"/>
  <c r="O14" i="5"/>
  <c r="O15" i="5"/>
  <c r="O16" i="5"/>
  <c r="O17" i="5"/>
  <c r="O18" i="5"/>
  <c r="O19" i="5"/>
  <c r="O20" i="5"/>
  <c r="O21" i="5"/>
  <c r="O24" i="5"/>
  <c r="I9" i="5"/>
  <c r="I8" i="5"/>
  <c r="H8" i="5"/>
  <c r="J8" i="5"/>
  <c r="O8" i="5" s="1"/>
  <c r="G102" i="14"/>
  <c r="G101" i="14"/>
  <c r="G98" i="14"/>
  <c r="G95" i="14"/>
  <c r="G94" i="14"/>
  <c r="G91" i="14"/>
  <c r="G90" i="14"/>
  <c r="G86" i="14"/>
  <c r="G85" i="14"/>
  <c r="G82" i="14"/>
  <c r="G79" i="14"/>
  <c r="G78" i="14"/>
  <c r="G75" i="14"/>
  <c r="G74" i="14"/>
  <c r="G104" i="14" s="1"/>
  <c r="D67" i="14"/>
  <c r="D63" i="14"/>
  <c r="D60" i="14"/>
  <c r="C60" i="14"/>
  <c r="G102" i="7"/>
  <c r="G101" i="7"/>
  <c r="G98" i="7"/>
  <c r="G95" i="7"/>
  <c r="G94" i="7"/>
  <c r="G91" i="7"/>
  <c r="G90" i="7"/>
  <c r="G86" i="7"/>
  <c r="G85" i="7"/>
  <c r="G82" i="7"/>
  <c r="G79" i="7"/>
  <c r="G78" i="7"/>
  <c r="G75" i="7"/>
  <c r="G74" i="7"/>
  <c r="D67" i="7"/>
  <c r="D63" i="7"/>
  <c r="D60" i="7"/>
  <c r="C60" i="7"/>
  <c r="I27" i="17"/>
  <c r="H27" i="17"/>
  <c r="J27" i="17" l="1"/>
  <c r="O27" i="17"/>
  <c r="R27" i="17" s="1"/>
  <c r="G104" i="7"/>
  <c r="I23" i="5"/>
  <c r="H23" i="5"/>
  <c r="J23" i="5" s="1"/>
  <c r="M30" i="17"/>
  <c r="I28" i="17"/>
  <c r="H28" i="17"/>
  <c r="J28" i="17" s="1"/>
  <c r="H11" i="10"/>
  <c r="G11" i="10"/>
  <c r="I11" i="10" s="1"/>
  <c r="N11" i="10" s="1"/>
  <c r="D30" i="17"/>
  <c r="C13" i="10"/>
  <c r="D25" i="5"/>
  <c r="D13" i="10"/>
  <c r="E13" i="10"/>
  <c r="F13" i="10"/>
  <c r="J13" i="10"/>
  <c r="K13" i="10"/>
  <c r="L13" i="10"/>
  <c r="E30" i="17"/>
  <c r="F30" i="17"/>
  <c r="G30" i="17"/>
  <c r="K30" i="17"/>
  <c r="L30" i="17"/>
  <c r="Q30" i="17"/>
  <c r="H29" i="17"/>
  <c r="I29" i="17"/>
  <c r="D12" i="16"/>
  <c r="B12" i="16"/>
  <c r="O28" i="17" l="1"/>
  <c r="R28" i="17" s="1"/>
  <c r="J29" i="17"/>
  <c r="G10" i="10"/>
  <c r="I10" i="10" s="1"/>
  <c r="N10" i="10" s="1"/>
  <c r="H10" i="10"/>
  <c r="G12" i="10"/>
  <c r="I12" i="10" s="1"/>
  <c r="H12" i="10"/>
  <c r="D12" i="35"/>
  <c r="B12" i="35"/>
  <c r="O29" i="17" l="1"/>
  <c r="R29" i="17" s="1"/>
  <c r="Q25" i="5"/>
  <c r="P25" i="5"/>
  <c r="M25" i="5"/>
  <c r="L25" i="5"/>
  <c r="K25" i="5"/>
  <c r="G25" i="5"/>
  <c r="F25" i="5"/>
  <c r="E25" i="5"/>
  <c r="I24" i="17" l="1"/>
  <c r="H24" i="17"/>
  <c r="J24" i="17" s="1"/>
  <c r="I24" i="5"/>
  <c r="H24" i="5"/>
  <c r="J24" i="5" s="1"/>
  <c r="O24" i="17" l="1"/>
  <c r="R24" i="17" s="1"/>
  <c r="I26" i="17"/>
  <c r="H26" i="17"/>
  <c r="J26" i="17" l="1"/>
  <c r="I25" i="17"/>
  <c r="H25" i="17"/>
  <c r="H22" i="5"/>
  <c r="I22" i="5"/>
  <c r="O26" i="17" l="1"/>
  <c r="R26" i="17" s="1"/>
  <c r="J25" i="17"/>
  <c r="J22" i="5"/>
  <c r="C8" i="14"/>
  <c r="D11" i="14"/>
  <c r="D15" i="14"/>
  <c r="G22" i="14"/>
  <c r="G23" i="14"/>
  <c r="G26" i="14"/>
  <c r="G27" i="14"/>
  <c r="G30" i="14"/>
  <c r="G33" i="14"/>
  <c r="G34" i="14"/>
  <c r="G38" i="14"/>
  <c r="G39" i="14"/>
  <c r="G42" i="14"/>
  <c r="G43" i="14"/>
  <c r="G46" i="14"/>
  <c r="G49" i="14"/>
  <c r="G50" i="14"/>
  <c r="G50" i="7"/>
  <c r="G49" i="7"/>
  <c r="G46" i="7"/>
  <c r="G43" i="7"/>
  <c r="G42" i="7"/>
  <c r="G39" i="7"/>
  <c r="G38" i="7"/>
  <c r="G34" i="7"/>
  <c r="G33" i="7"/>
  <c r="G30" i="7"/>
  <c r="G27" i="7"/>
  <c r="G26" i="7"/>
  <c r="G23" i="7"/>
  <c r="G22" i="7"/>
  <c r="D15" i="7"/>
  <c r="D8" i="7" s="1"/>
  <c r="D11" i="7"/>
  <c r="C8" i="7"/>
  <c r="O25" i="17" l="1"/>
  <c r="R25" i="17" s="1"/>
  <c r="D8" i="14"/>
  <c r="G52" i="7"/>
  <c r="G52" i="14"/>
  <c r="A7" i="13"/>
  <c r="S9" i="10"/>
  <c r="H9" i="10"/>
  <c r="G9" i="10"/>
  <c r="S8" i="10"/>
  <c r="H8" i="10"/>
  <c r="G8" i="10"/>
  <c r="T21" i="5"/>
  <c r="I21" i="5"/>
  <c r="H21" i="5"/>
  <c r="T20" i="5"/>
  <c r="I20" i="5"/>
  <c r="H20" i="5"/>
  <c r="T19" i="5"/>
  <c r="I19" i="5"/>
  <c r="H19" i="5"/>
  <c r="T18" i="5"/>
  <c r="I18" i="5"/>
  <c r="H18" i="5"/>
  <c r="T17" i="5"/>
  <c r="I17" i="5"/>
  <c r="H17" i="5"/>
  <c r="T16" i="5"/>
  <c r="I16" i="5"/>
  <c r="H16" i="5"/>
  <c r="T15" i="5"/>
  <c r="I15" i="5"/>
  <c r="H15" i="5"/>
  <c r="T14" i="5"/>
  <c r="I14" i="5"/>
  <c r="H14" i="5"/>
  <c r="T13" i="5"/>
  <c r="I13" i="5"/>
  <c r="H13" i="5"/>
  <c r="T12" i="5"/>
  <c r="I12" i="5"/>
  <c r="H12" i="5"/>
  <c r="T11" i="5"/>
  <c r="I11" i="5"/>
  <c r="H11" i="5"/>
  <c r="T10" i="5"/>
  <c r="I10" i="5"/>
  <c r="H10" i="5"/>
  <c r="T9" i="5"/>
  <c r="H9" i="5"/>
  <c r="T8" i="5"/>
  <c r="J19" i="5" l="1"/>
  <c r="J15" i="5"/>
  <c r="G13" i="10"/>
  <c r="J12" i="5"/>
  <c r="H13" i="10"/>
  <c r="H25" i="5"/>
  <c r="J20" i="5"/>
  <c r="I9" i="10"/>
  <c r="N9" i="10" s="1"/>
  <c r="J11" i="5"/>
  <c r="J16" i="5"/>
  <c r="I25" i="5"/>
  <c r="A33" i="13"/>
  <c r="A34" i="13" s="1"/>
  <c r="A35" i="13" s="1"/>
  <c r="A36" i="13" s="1"/>
  <c r="A37" i="13" s="1"/>
  <c r="A38" i="13" s="1"/>
  <c r="A8" i="13"/>
  <c r="A12" i="13" s="1"/>
  <c r="A13" i="13" s="1"/>
  <c r="A14" i="13" s="1"/>
  <c r="A15" i="13" s="1"/>
  <c r="A16" i="13" s="1"/>
  <c r="A18" i="13" s="1"/>
  <c r="A19" i="13" s="1"/>
  <c r="A20" i="13" s="1"/>
  <c r="A21" i="13" s="1"/>
  <c r="A22" i="13" s="1"/>
  <c r="A23" i="13" s="1"/>
  <c r="A24" i="13" s="1"/>
  <c r="A25" i="13" s="1"/>
  <c r="A26" i="13" s="1"/>
  <c r="A27" i="13" s="1"/>
  <c r="A28" i="13" s="1"/>
  <c r="A29" i="13" s="1"/>
  <c r="A30" i="13" s="1"/>
  <c r="J10" i="5"/>
  <c r="J13" i="5"/>
  <c r="J17" i="5"/>
  <c r="J21" i="5"/>
  <c r="J18" i="5"/>
  <c r="J9" i="5"/>
  <c r="J14" i="5"/>
  <c r="I8" i="10"/>
  <c r="A7" i="3"/>
  <c r="I13" i="10" l="1"/>
  <c r="N8" i="10"/>
  <c r="N13" i="10" s="1"/>
  <c r="J25" i="5"/>
  <c r="O25" i="5"/>
  <c r="A8" i="3"/>
  <c r="A9" i="3" s="1"/>
  <c r="A10" i="3" s="1"/>
  <c r="A11" i="3" s="1"/>
  <c r="A12" i="3" s="1"/>
  <c r="A13" i="3" s="1"/>
  <c r="A14" i="3" s="1"/>
  <c r="A15" i="3" s="1"/>
  <c r="A16" i="3" s="1"/>
  <c r="A17" i="3" s="1"/>
  <c r="A18" i="3" s="1"/>
  <c r="A19" i="3" s="1"/>
  <c r="A20" i="3" s="1"/>
  <c r="A21" i="3" s="1"/>
  <c r="A22" i="3" s="1"/>
  <c r="A23" i="3" s="1"/>
  <c r="A24" i="3" s="1"/>
  <c r="A25" i="3" s="1"/>
  <c r="A26" i="3" s="1"/>
  <c r="C10" i="4"/>
  <c r="A28" i="3" l="1"/>
  <c r="A29" i="3" s="1"/>
  <c r="A30" i="3" s="1"/>
  <c r="A31" i="3" s="1"/>
  <c r="A32" i="3" s="1"/>
  <c r="A33" i="3" s="1"/>
  <c r="A34" i="3" s="1"/>
  <c r="A35" i="3" s="1"/>
  <c r="A36" i="3" s="1"/>
  <c r="A37" i="3" s="1"/>
  <c r="A38" i="3" s="1"/>
  <c r="F38" i="15"/>
  <c r="E38" i="15"/>
  <c r="D38" i="15"/>
  <c r="F33" i="15"/>
  <c r="E33" i="15"/>
  <c r="D33" i="15"/>
  <c r="F28" i="15"/>
  <c r="E28" i="15"/>
  <c r="D28" i="15"/>
  <c r="F23" i="15"/>
  <c r="E23" i="15"/>
  <c r="D23" i="15"/>
  <c r="F18" i="15"/>
  <c r="E18" i="15"/>
  <c r="D18" i="15"/>
  <c r="F13" i="15"/>
  <c r="E13" i="15"/>
  <c r="D13" i="15"/>
  <c r="F8" i="15"/>
  <c r="E8" i="15"/>
  <c r="D8" i="15"/>
  <c r="H22" i="17"/>
  <c r="I22" i="17"/>
  <c r="H23" i="17"/>
  <c r="I23" i="17"/>
  <c r="F43" i="15" l="1"/>
  <c r="D43" i="15"/>
  <c r="E43" i="15"/>
  <c r="J23" i="17"/>
  <c r="J22" i="17"/>
  <c r="R22" i="17" l="1"/>
  <c r="R23" i="17"/>
  <c r="F38" i="8"/>
  <c r="E38" i="8"/>
  <c r="D38" i="8"/>
  <c r="F33" i="8"/>
  <c r="E33" i="8"/>
  <c r="D33" i="8"/>
  <c r="F28" i="8"/>
  <c r="E28" i="8"/>
  <c r="D28" i="8"/>
  <c r="F23" i="8"/>
  <c r="E23" i="8"/>
  <c r="D23" i="8"/>
  <c r="F18" i="8"/>
  <c r="E18" i="8"/>
  <c r="D18" i="8"/>
  <c r="F13" i="8"/>
  <c r="E13" i="8"/>
  <c r="D13" i="8"/>
  <c r="F8" i="8"/>
  <c r="E8" i="8"/>
  <c r="D8" i="8"/>
  <c r="D43" i="8" l="1"/>
  <c r="F43" i="8"/>
  <c r="E43" i="8"/>
  <c r="U21" i="17"/>
  <c r="I21" i="17"/>
  <c r="H21" i="17"/>
  <c r="U20" i="17"/>
  <c r="I20" i="17"/>
  <c r="H20" i="17"/>
  <c r="U19" i="17"/>
  <c r="I19" i="17"/>
  <c r="H19" i="17"/>
  <c r="U18" i="17"/>
  <c r="I18" i="17"/>
  <c r="H18" i="17"/>
  <c r="U17" i="17"/>
  <c r="I17" i="17"/>
  <c r="H17" i="17"/>
  <c r="U16" i="17"/>
  <c r="I16" i="17"/>
  <c r="H16" i="17"/>
  <c r="U15" i="17"/>
  <c r="I15" i="17"/>
  <c r="H15" i="17"/>
  <c r="U14" i="17"/>
  <c r="I14" i="17"/>
  <c r="H14" i="17"/>
  <c r="U13" i="17"/>
  <c r="I13" i="17"/>
  <c r="H13" i="17"/>
  <c r="U12" i="17"/>
  <c r="I12" i="17"/>
  <c r="H12" i="17"/>
  <c r="U11" i="17"/>
  <c r="I11" i="17"/>
  <c r="H11" i="17"/>
  <c r="U10" i="17"/>
  <c r="I10" i="17"/>
  <c r="H10" i="17"/>
  <c r="U9" i="17"/>
  <c r="I9" i="17"/>
  <c r="H9" i="17"/>
  <c r="U8" i="17"/>
  <c r="J10" i="17" l="1"/>
  <c r="I30" i="17"/>
  <c r="H30" i="17"/>
  <c r="J9" i="17"/>
  <c r="J11" i="17"/>
  <c r="J12" i="17"/>
  <c r="J13" i="17"/>
  <c r="J14" i="17"/>
  <c r="J15" i="17"/>
  <c r="J16" i="17"/>
  <c r="J17" i="17"/>
  <c r="J18" i="17"/>
  <c r="J19" i="17"/>
  <c r="J20" i="17"/>
  <c r="J21" i="17"/>
  <c r="O12" i="17" l="1"/>
  <c r="R12" i="17" s="1"/>
  <c r="O21" i="17"/>
  <c r="R21" i="17" s="1"/>
  <c r="O9" i="17"/>
  <c r="O14" i="17"/>
  <c r="R14" i="17" s="1"/>
  <c r="O13" i="17"/>
  <c r="R13" i="17" s="1"/>
  <c r="R20" i="17"/>
  <c r="O19" i="17"/>
  <c r="R19" i="17" s="1"/>
  <c r="O11" i="17"/>
  <c r="R11" i="17" s="1"/>
  <c r="O18" i="17"/>
  <c r="R18" i="17" s="1"/>
  <c r="O17" i="17"/>
  <c r="R17" i="17" s="1"/>
  <c r="O16" i="17"/>
  <c r="R16" i="17" s="1"/>
  <c r="O15" i="17"/>
  <c r="R15" i="17" s="1"/>
  <c r="O10" i="17"/>
  <c r="R10" i="17" s="1"/>
  <c r="J30" i="17"/>
  <c r="O30" i="17" l="1"/>
  <c r="R9" i="17"/>
  <c r="R30" i="17"/>
  <c r="N21" i="21"/>
  <c r="G21" i="21"/>
  <c r="H21" i="21" s="1"/>
  <c r="K21" i="21" s="1"/>
  <c r="N20" i="21"/>
  <c r="G20" i="21"/>
  <c r="H20" i="21" s="1"/>
  <c r="K20" i="21" s="1"/>
  <c r="N19" i="21"/>
  <c r="G19" i="21"/>
  <c r="H19" i="21" s="1"/>
  <c r="K19" i="21" s="1"/>
  <c r="N18" i="21"/>
  <c r="G18" i="21"/>
  <c r="H18" i="21" s="1"/>
  <c r="K18" i="21" s="1"/>
  <c r="N17" i="21"/>
  <c r="G17" i="21"/>
  <c r="H17" i="21" s="1"/>
  <c r="K17" i="21" s="1"/>
  <c r="N16" i="21"/>
  <c r="G16" i="21"/>
  <c r="H16" i="21" s="1"/>
  <c r="K16" i="21" s="1"/>
  <c r="N15" i="21"/>
  <c r="G15" i="21"/>
  <c r="H15" i="21" s="1"/>
  <c r="K15" i="21" s="1"/>
  <c r="N14" i="21"/>
  <c r="G14" i="21"/>
  <c r="H14" i="21" s="1"/>
  <c r="K14" i="21" s="1"/>
  <c r="N13" i="21"/>
  <c r="G13" i="21"/>
  <c r="H13" i="21" s="1"/>
  <c r="K13" i="21" s="1"/>
  <c r="N12" i="21"/>
  <c r="G12" i="21"/>
  <c r="H12" i="21" s="1"/>
  <c r="K12" i="21" s="1"/>
  <c r="N11" i="21"/>
  <c r="G11" i="21"/>
  <c r="H11" i="21" s="1"/>
  <c r="K11" i="21" s="1"/>
  <c r="N10" i="21"/>
  <c r="G10" i="21"/>
  <c r="H10" i="21" s="1"/>
  <c r="K10" i="21" s="1"/>
  <c r="N9" i="21"/>
  <c r="G9" i="21"/>
  <c r="H9" i="21" s="1"/>
  <c r="K9" i="21" s="1"/>
  <c r="N8" i="21"/>
  <c r="H8" i="21"/>
  <c r="K8" i="21" s="1"/>
  <c r="G8" i="21"/>
  <c r="A8" i="21"/>
  <c r="A9" i="21" s="1"/>
  <c r="A10" i="21" s="1"/>
  <c r="A11" i="21" s="1"/>
  <c r="A12" i="21" s="1"/>
  <c r="A13" i="21" s="1"/>
  <c r="A14" i="21" s="1"/>
  <c r="A15" i="21" s="1"/>
  <c r="A16" i="21" s="1"/>
  <c r="A17" i="21" s="1"/>
  <c r="A18" i="21" s="1"/>
  <c r="A19" i="21" s="1"/>
  <c r="A20" i="21" s="1"/>
  <c r="A21" i="21" s="1"/>
  <c r="J3" i="21"/>
  <c r="K22" i="21" l="1"/>
  <c r="M9" i="24" l="1"/>
  <c r="M10" i="24"/>
  <c r="M11" i="24"/>
  <c r="M12" i="24"/>
  <c r="M13" i="24"/>
  <c r="M14" i="24"/>
  <c r="M15" i="24"/>
  <c r="M16" i="24"/>
  <c r="M17" i="24"/>
  <c r="M18" i="24"/>
  <c r="M19" i="24"/>
  <c r="M20" i="24"/>
  <c r="M21" i="24"/>
  <c r="M22" i="24"/>
  <c r="M23" i="24"/>
  <c r="M24" i="24"/>
  <c r="M25" i="24"/>
  <c r="M26" i="24"/>
  <c r="M27" i="24"/>
  <c r="M28" i="24"/>
  <c r="M29" i="24"/>
  <c r="M30" i="24"/>
  <c r="M31" i="24"/>
  <c r="M32" i="24"/>
  <c r="M8" i="24"/>
  <c r="C27" i="33"/>
  <c r="G56" i="33"/>
  <c r="G55" i="33"/>
  <c r="A8" i="27" l="1"/>
  <c r="A7" i="26"/>
  <c r="A7" i="23"/>
  <c r="A8" i="24" l="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P33" i="27"/>
  <c r="O33" i="27"/>
  <c r="B23" i="27"/>
  <c r="C23" i="27"/>
  <c r="D23" i="27"/>
  <c r="B24" i="27"/>
  <c r="C24" i="27"/>
  <c r="D24" i="27"/>
  <c r="B25" i="27"/>
  <c r="C25" i="27"/>
  <c r="D25" i="27"/>
  <c r="B26" i="27"/>
  <c r="C26" i="27"/>
  <c r="D26" i="27"/>
  <c r="B27" i="27"/>
  <c r="C27" i="27"/>
  <c r="D27" i="27"/>
  <c r="B28" i="27"/>
  <c r="C28" i="27"/>
  <c r="D28" i="27"/>
  <c r="B29" i="27"/>
  <c r="C29" i="27"/>
  <c r="D29" i="27"/>
  <c r="B30" i="27"/>
  <c r="C30" i="27"/>
  <c r="D30" i="27"/>
  <c r="B31" i="27"/>
  <c r="C31" i="27"/>
  <c r="D31" i="27"/>
  <c r="B32" i="27"/>
  <c r="C32" i="27"/>
  <c r="D32" i="27"/>
  <c r="B13" i="24"/>
  <c r="C13" i="24"/>
  <c r="D13" i="24"/>
  <c r="B14" i="24"/>
  <c r="C14" i="24"/>
  <c r="D14" i="24"/>
  <c r="B15" i="24"/>
  <c r="C15" i="24"/>
  <c r="D15" i="24"/>
  <c r="B16" i="24"/>
  <c r="C16" i="24"/>
  <c r="D16" i="24"/>
  <c r="B17" i="24"/>
  <c r="C17" i="24"/>
  <c r="D17" i="24"/>
  <c r="B18" i="24"/>
  <c r="C18" i="24"/>
  <c r="D18" i="24"/>
  <c r="B19" i="24"/>
  <c r="C19" i="24"/>
  <c r="D19" i="24"/>
  <c r="B20" i="24"/>
  <c r="C20" i="24"/>
  <c r="D20" i="24"/>
  <c r="B21" i="24"/>
  <c r="C21" i="24"/>
  <c r="D21" i="24"/>
  <c r="B22" i="24"/>
  <c r="C22" i="24"/>
  <c r="D22" i="24"/>
  <c r="B23" i="24"/>
  <c r="C23" i="24"/>
  <c r="D23" i="24"/>
  <c r="B24" i="24"/>
  <c r="C24" i="24"/>
  <c r="D24" i="24"/>
  <c r="B25" i="24"/>
  <c r="C25" i="24"/>
  <c r="D25" i="24"/>
  <c r="B26" i="24"/>
  <c r="C26" i="24"/>
  <c r="D26" i="24"/>
  <c r="B27" i="24"/>
  <c r="C27" i="24"/>
  <c r="D27" i="24"/>
  <c r="B28" i="24"/>
  <c r="C28" i="24"/>
  <c r="D28" i="24"/>
  <c r="B29" i="24"/>
  <c r="C29" i="24"/>
  <c r="D29" i="24"/>
  <c r="B30" i="24"/>
  <c r="C30" i="24"/>
  <c r="D30" i="24"/>
  <c r="B31" i="24"/>
  <c r="C31" i="24"/>
  <c r="D31" i="24"/>
  <c r="B32" i="24"/>
  <c r="C32" i="24"/>
  <c r="D32" i="24"/>
  <c r="G58" i="33" l="1"/>
  <c r="G54" i="33"/>
  <c r="G15" i="33"/>
  <c r="G16" i="33"/>
  <c r="G14" i="33"/>
  <c r="G13" i="33"/>
  <c r="G34" i="33"/>
  <c r="A9" i="27" l="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8" i="26"/>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8" i="23"/>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D68" i="33" l="1"/>
  <c r="G68" i="33" s="1"/>
  <c r="D65" i="33"/>
  <c r="G65" i="33" s="1"/>
  <c r="D60" i="33"/>
  <c r="G60" i="33" s="1"/>
  <c r="D50" i="33"/>
  <c r="G50" i="33" s="1"/>
  <c r="D48" i="33"/>
  <c r="D30" i="33"/>
  <c r="G30" i="33" s="1"/>
  <c r="D26" i="33"/>
  <c r="D24" i="33"/>
  <c r="G24" i="33" s="1"/>
  <c r="D21" i="33"/>
  <c r="G21" i="33" s="1"/>
  <c r="D19" i="33"/>
  <c r="G19" i="33" s="1"/>
  <c r="D17" i="33"/>
  <c r="G17" i="33" s="1"/>
  <c r="D7" i="33"/>
  <c r="G7" i="33" s="1"/>
  <c r="D5" i="33"/>
  <c r="G5" i="33" s="1"/>
  <c r="D3" i="33"/>
  <c r="G4" i="33"/>
  <c r="G6" i="33"/>
  <c r="G8" i="33"/>
  <c r="G9" i="33"/>
  <c r="G10" i="33"/>
  <c r="G11" i="33"/>
  <c r="G12" i="33"/>
  <c r="G18" i="33"/>
  <c r="G20" i="33"/>
  <c r="G22" i="33"/>
  <c r="G23" i="33"/>
  <c r="G25" i="33"/>
  <c r="G29" i="33"/>
  <c r="G31" i="33"/>
  <c r="G32" i="33"/>
  <c r="G33" i="33"/>
  <c r="G35" i="33"/>
  <c r="G36" i="33"/>
  <c r="G37" i="33"/>
  <c r="G38" i="33"/>
  <c r="G39" i="33"/>
  <c r="G40" i="33"/>
  <c r="G41" i="33"/>
  <c r="G42" i="33"/>
  <c r="G43" i="33"/>
  <c r="G44" i="33"/>
  <c r="G45" i="33"/>
  <c r="G46" i="33"/>
  <c r="G47" i="33"/>
  <c r="G48" i="33"/>
  <c r="G49" i="33"/>
  <c r="G51" i="33"/>
  <c r="G52" i="33"/>
  <c r="G53" i="33"/>
  <c r="G57" i="33"/>
  <c r="G59" i="33"/>
  <c r="G61" i="33"/>
  <c r="G62" i="33"/>
  <c r="G63" i="33"/>
  <c r="G64" i="33"/>
  <c r="G66" i="33"/>
  <c r="G67" i="33"/>
  <c r="G2" i="33"/>
  <c r="G3" i="33" l="1"/>
  <c r="T28" i="27"/>
  <c r="S26" i="24"/>
  <c r="T24" i="27"/>
  <c r="S16" i="24"/>
  <c r="S24" i="24"/>
  <c r="S18" i="24"/>
  <c r="S22" i="24"/>
  <c r="G26" i="33"/>
  <c r="D28" i="33"/>
  <c r="G28" i="33" s="1"/>
  <c r="D27" i="33"/>
  <c r="G27" i="33" s="1"/>
  <c r="S19" i="24" l="1"/>
  <c r="S31" i="24"/>
  <c r="U31" i="24" s="1"/>
  <c r="S14" i="24"/>
  <c r="U14" i="24" s="1"/>
  <c r="T30" i="27"/>
  <c r="V30" i="27" s="1"/>
  <c r="M30" i="27" s="1"/>
  <c r="T25" i="27"/>
  <c r="S25" i="24"/>
  <c r="U25" i="24" s="1"/>
  <c r="S23" i="24"/>
  <c r="U23" i="24" s="1"/>
  <c r="T32" i="27"/>
  <c r="V32" i="27" s="1"/>
  <c r="M32" i="27" s="1"/>
  <c r="T31" i="27"/>
  <c r="T27" i="27"/>
  <c r="S27" i="24"/>
  <c r="U27" i="24" s="1"/>
  <c r="T23" i="27"/>
  <c r="S28" i="24"/>
  <c r="S20" i="24"/>
  <c r="S29" i="24"/>
  <c r="U29" i="24" s="1"/>
  <c r="S17" i="24"/>
  <c r="U17" i="24" s="1"/>
  <c r="S32" i="24"/>
  <c r="S21" i="24"/>
  <c r="U21" i="24" s="1"/>
  <c r="T29" i="27"/>
  <c r="V29" i="27" s="1"/>
  <c r="M29" i="27" s="1"/>
  <c r="S13" i="24"/>
  <c r="U13" i="24" s="1"/>
  <c r="S15" i="24"/>
  <c r="S30" i="24"/>
  <c r="U30" i="24" s="1"/>
  <c r="T26" i="27"/>
  <c r="V26" i="27" s="1"/>
  <c r="M26" i="27" s="1"/>
  <c r="V24" i="27"/>
  <c r="M24" i="27" s="1"/>
  <c r="U32" i="24"/>
  <c r="U28" i="24"/>
  <c r="V25" i="27"/>
  <c r="M25" i="27" s="1"/>
  <c r="V23" i="27"/>
  <c r="M23" i="27" s="1"/>
  <c r="U24" i="24"/>
  <c r="U26" i="24"/>
  <c r="V31" i="27"/>
  <c r="M31" i="27" s="1"/>
  <c r="V28" i="27"/>
  <c r="M28" i="27" s="1"/>
  <c r="U16" i="24"/>
  <c r="U15" i="24"/>
  <c r="U19" i="24"/>
  <c r="U18" i="24"/>
  <c r="V27" i="27"/>
  <c r="M27" i="27" s="1"/>
  <c r="U20" i="24"/>
  <c r="U22" i="24"/>
  <c r="O3" i="24"/>
  <c r="K22" i="24" l="1"/>
  <c r="I22" i="24"/>
  <c r="N22" i="24"/>
  <c r="O22" i="24" s="1"/>
  <c r="I20" i="24"/>
  <c r="K20" i="24"/>
  <c r="N20" i="24"/>
  <c r="O20" i="24" s="1"/>
  <c r="I16" i="24"/>
  <c r="N16" i="24" s="1"/>
  <c r="O16" i="24" s="1"/>
  <c r="K16" i="24"/>
  <c r="I31" i="27"/>
  <c r="N31" i="27"/>
  <c r="K31" i="27"/>
  <c r="K29" i="24"/>
  <c r="I29" i="24"/>
  <c r="N29" i="24"/>
  <c r="O29" i="24" s="1"/>
  <c r="K32" i="24"/>
  <c r="I32" i="24"/>
  <c r="N32" i="24"/>
  <c r="O32" i="24" s="1"/>
  <c r="I23" i="24"/>
  <c r="K23" i="24"/>
  <c r="N23" i="24"/>
  <c r="O23" i="24" s="1"/>
  <c r="K30" i="24"/>
  <c r="I30" i="24"/>
  <c r="N30" i="24"/>
  <c r="O30" i="24" s="1"/>
  <c r="K18" i="24"/>
  <c r="I18" i="24"/>
  <c r="N18" i="24" s="1"/>
  <c r="O18" i="24" s="1"/>
  <c r="I28" i="27"/>
  <c r="N28" i="27"/>
  <c r="K28" i="27"/>
  <c r="K25" i="24"/>
  <c r="I25" i="24"/>
  <c r="N25" i="24"/>
  <c r="O25" i="24" s="1"/>
  <c r="I26" i="24"/>
  <c r="K26" i="24"/>
  <c r="N26" i="24"/>
  <c r="O26" i="24" s="1"/>
  <c r="K24" i="24"/>
  <c r="I24" i="24"/>
  <c r="N24" i="24"/>
  <c r="O24" i="24" s="1"/>
  <c r="K25" i="27"/>
  <c r="I25" i="27"/>
  <c r="N25" i="27"/>
  <c r="K28" i="24"/>
  <c r="I28" i="24"/>
  <c r="N28" i="24"/>
  <c r="O28" i="24" s="1"/>
  <c r="K24" i="27"/>
  <c r="I24" i="27"/>
  <c r="N24" i="27"/>
  <c r="K32" i="27"/>
  <c r="I32" i="27"/>
  <c r="N32" i="27"/>
  <c r="N26" i="27"/>
  <c r="I26" i="27"/>
  <c r="K26" i="27"/>
  <c r="K29" i="27"/>
  <c r="I29" i="27"/>
  <c r="N29" i="27"/>
  <c r="I30" i="27"/>
  <c r="K30" i="27"/>
  <c r="N30" i="27"/>
  <c r="I27" i="27"/>
  <c r="K27" i="27"/>
  <c r="N27" i="27"/>
  <c r="K19" i="24"/>
  <c r="I19" i="24"/>
  <c r="N19" i="24" s="1"/>
  <c r="O19" i="24" s="1"/>
  <c r="I14" i="24"/>
  <c r="K14" i="24"/>
  <c r="N14" i="24"/>
  <c r="O14" i="24" s="1"/>
  <c r="I17" i="24"/>
  <c r="K17" i="24"/>
  <c r="N17" i="24"/>
  <c r="O17" i="24" s="1"/>
  <c r="K31" i="24"/>
  <c r="I31" i="24"/>
  <c r="N31" i="24"/>
  <c r="O31" i="24" s="1"/>
  <c r="K21" i="24"/>
  <c r="I21" i="24"/>
  <c r="N21" i="24" s="1"/>
  <c r="O21" i="24" s="1"/>
  <c r="K15" i="24"/>
  <c r="I15" i="24"/>
  <c r="N15" i="24"/>
  <c r="O15" i="24" s="1"/>
  <c r="I27" i="24"/>
  <c r="K27" i="24"/>
  <c r="N27" i="24"/>
  <c r="O27" i="24" s="1"/>
  <c r="I23" i="27"/>
  <c r="K23" i="27"/>
  <c r="N23" i="27"/>
  <c r="K13" i="24"/>
  <c r="I13" i="24"/>
  <c r="N13" i="24"/>
  <c r="O13" i="24" s="1"/>
  <c r="D12" i="24"/>
  <c r="C12" i="24"/>
  <c r="S12" i="24" s="1"/>
  <c r="U12" i="24" s="1"/>
  <c r="B12" i="24"/>
  <c r="D11" i="24"/>
  <c r="C11" i="24"/>
  <c r="S11" i="24" s="1"/>
  <c r="U11" i="24" s="1"/>
  <c r="B11" i="24"/>
  <c r="D10" i="24"/>
  <c r="C10" i="24"/>
  <c r="S10" i="24" s="1"/>
  <c r="U10" i="24" s="1"/>
  <c r="B10" i="24"/>
  <c r="D9" i="24"/>
  <c r="C9" i="24"/>
  <c r="S9" i="24" s="1"/>
  <c r="U9" i="24" s="1"/>
  <c r="B9" i="24"/>
  <c r="D8" i="24"/>
  <c r="C8" i="24"/>
  <c r="S8" i="24" s="1"/>
  <c r="U8" i="24" s="1"/>
  <c r="K8" i="24" s="1"/>
  <c r="B8" i="24"/>
  <c r="I10" i="24" l="1"/>
  <c r="K10" i="24"/>
  <c r="I8" i="24"/>
  <c r="K12" i="24"/>
  <c r="I12" i="24"/>
  <c r="K9" i="24"/>
  <c r="I9" i="24"/>
  <c r="K11" i="24"/>
  <c r="I11" i="24"/>
  <c r="N11" i="24" s="1"/>
  <c r="O11" i="24" s="1"/>
  <c r="Q47" i="27"/>
  <c r="Q46" i="27"/>
  <c r="Q45" i="27"/>
  <c r="Q44" i="27"/>
  <c r="Q43" i="27"/>
  <c r="Q42" i="27"/>
  <c r="Q41" i="27"/>
  <c r="P48" i="24"/>
  <c r="P47" i="24"/>
  <c r="P46" i="24"/>
  <c r="P45" i="24"/>
  <c r="P44" i="24"/>
  <c r="P43" i="24"/>
  <c r="P42" i="24"/>
  <c r="P41" i="24"/>
  <c r="N48" i="24"/>
  <c r="N46" i="24"/>
  <c r="N44" i="24"/>
  <c r="N43" i="24"/>
  <c r="D22" i="27"/>
  <c r="C22" i="27"/>
  <c r="T22" i="27" s="1"/>
  <c r="V22" i="27" s="1"/>
  <c r="M22" i="27" s="1"/>
  <c r="B22" i="27"/>
  <c r="D21" i="27"/>
  <c r="C21" i="27"/>
  <c r="T21" i="27" s="1"/>
  <c r="V21" i="27" s="1"/>
  <c r="M21" i="27" s="1"/>
  <c r="B21" i="27"/>
  <c r="D20" i="27"/>
  <c r="C20" i="27"/>
  <c r="T20" i="27" s="1"/>
  <c r="V20" i="27" s="1"/>
  <c r="M20" i="27" s="1"/>
  <c r="B20" i="27"/>
  <c r="D19" i="27"/>
  <c r="C19" i="27"/>
  <c r="T19" i="27" s="1"/>
  <c r="V19" i="27" s="1"/>
  <c r="M19" i="27" s="1"/>
  <c r="B19" i="27"/>
  <c r="D18" i="27"/>
  <c r="C18" i="27"/>
  <c r="T18" i="27" s="1"/>
  <c r="V18" i="27" s="1"/>
  <c r="M18" i="27" s="1"/>
  <c r="B18" i="27"/>
  <c r="D17" i="27"/>
  <c r="C17" i="27"/>
  <c r="T17" i="27" s="1"/>
  <c r="V17" i="27" s="1"/>
  <c r="M17" i="27" s="1"/>
  <c r="B17" i="27"/>
  <c r="D16" i="27"/>
  <c r="C16" i="27"/>
  <c r="T16" i="27" s="1"/>
  <c r="V16" i="27" s="1"/>
  <c r="M16" i="27" s="1"/>
  <c r="B16" i="27"/>
  <c r="D15" i="27"/>
  <c r="C15" i="27"/>
  <c r="T15" i="27" s="1"/>
  <c r="V15" i="27" s="1"/>
  <c r="M15" i="27" s="1"/>
  <c r="B15" i="27"/>
  <c r="D14" i="27"/>
  <c r="C14" i="27"/>
  <c r="T14" i="27" s="1"/>
  <c r="V14" i="27" s="1"/>
  <c r="M14" i="27" s="1"/>
  <c r="B14" i="27"/>
  <c r="D13" i="27"/>
  <c r="C13" i="27"/>
  <c r="T13" i="27" s="1"/>
  <c r="V13" i="27" s="1"/>
  <c r="M13" i="27" s="1"/>
  <c r="B13" i="27"/>
  <c r="D12" i="27"/>
  <c r="C12" i="27"/>
  <c r="T12" i="27" s="1"/>
  <c r="V12" i="27" s="1"/>
  <c r="M12" i="27" s="1"/>
  <c r="B12" i="27"/>
  <c r="D11" i="27"/>
  <c r="C11" i="27"/>
  <c r="T11" i="27" s="1"/>
  <c r="V11" i="27" s="1"/>
  <c r="M11" i="27" s="1"/>
  <c r="B11" i="27"/>
  <c r="D10" i="27"/>
  <c r="C10" i="27"/>
  <c r="T10" i="27" s="1"/>
  <c r="V10" i="27" s="1"/>
  <c r="M10" i="27" s="1"/>
  <c r="B10" i="27"/>
  <c r="D9" i="27"/>
  <c r="C9" i="27"/>
  <c r="T9" i="27" s="1"/>
  <c r="V9" i="27" s="1"/>
  <c r="M9" i="27" s="1"/>
  <c r="B9" i="27"/>
  <c r="D8" i="27"/>
  <c r="T8" i="27"/>
  <c r="V8" i="27" s="1"/>
  <c r="M8" i="27" s="1"/>
  <c r="O3" i="27"/>
  <c r="P33" i="24"/>
  <c r="N10" i="24" l="1"/>
  <c r="O10" i="24" s="1"/>
  <c r="K15" i="27"/>
  <c r="N15" i="27"/>
  <c r="I15" i="27"/>
  <c r="K19" i="27"/>
  <c r="N19" i="27"/>
  <c r="I19" i="27"/>
  <c r="N10" i="27"/>
  <c r="I10" i="27"/>
  <c r="K10" i="27"/>
  <c r="N14" i="27"/>
  <c r="I14" i="27"/>
  <c r="K14" i="27"/>
  <c r="N18" i="27"/>
  <c r="I18" i="27"/>
  <c r="K18" i="27"/>
  <c r="N22" i="27"/>
  <c r="I22" i="27"/>
  <c r="K22" i="27"/>
  <c r="K9" i="27"/>
  <c r="I9" i="27"/>
  <c r="N9" i="27"/>
  <c r="K13" i="27"/>
  <c r="I13" i="27"/>
  <c r="N13" i="27"/>
  <c r="K17" i="27"/>
  <c r="I17" i="27"/>
  <c r="N17" i="27"/>
  <c r="K21" i="27"/>
  <c r="I21" i="27"/>
  <c r="N21" i="27"/>
  <c r="K11" i="27"/>
  <c r="I11" i="27"/>
  <c r="N11" i="27"/>
  <c r="I8" i="27"/>
  <c r="N8" i="27"/>
  <c r="K8" i="27"/>
  <c r="I12" i="27"/>
  <c r="N12" i="27"/>
  <c r="K12" i="27"/>
  <c r="I16" i="27"/>
  <c r="N16" i="27"/>
  <c r="K16" i="27"/>
  <c r="I20" i="27"/>
  <c r="N20" i="27"/>
  <c r="K20" i="27"/>
  <c r="N9" i="24"/>
  <c r="O9" i="24" s="1"/>
  <c r="N8" i="24"/>
  <c r="N47" i="24" s="1"/>
  <c r="N12" i="24"/>
  <c r="N42" i="27"/>
  <c r="P46" i="27"/>
  <c r="P44" i="27"/>
  <c r="P47" i="27"/>
  <c r="N48" i="27"/>
  <c r="N44" i="27"/>
  <c r="P43" i="27"/>
  <c r="P48" i="27"/>
  <c r="N43" i="27"/>
  <c r="P41" i="27"/>
  <c r="P45" i="27"/>
  <c r="Q48" i="27"/>
  <c r="Q49" i="27" s="1"/>
  <c r="N45" i="27"/>
  <c r="N46" i="27"/>
  <c r="N47" i="27"/>
  <c r="P42" i="27"/>
  <c r="P49" i="24"/>
  <c r="O8" i="24" l="1"/>
  <c r="N42" i="24"/>
  <c r="O12" i="24"/>
  <c r="N45" i="24"/>
  <c r="N41" i="27"/>
  <c r="N49" i="27" s="1"/>
  <c r="N33" i="24"/>
  <c r="N41" i="24"/>
  <c r="P49" i="27"/>
  <c r="N49" i="24" l="1"/>
</calcChain>
</file>

<file path=xl/sharedStrings.xml><?xml version="1.0" encoding="utf-8"?>
<sst xmlns="http://schemas.openxmlformats.org/spreadsheetml/2006/main" count="2059" uniqueCount="842">
  <si>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</si>
  <si>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</si>
  <si>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</si>
  <si>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</si>
  <si>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</si>
  <si>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</si>
  <si>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</si>
  <si>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３　添付書類</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</si>
  <si>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</si>
  <si>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</si>
  <si>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</si>
  <si>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</si>
  <si>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</si>
  <si>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</si>
  <si>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</si>
  <si>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</si>
  <si>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</si>
  <si>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</si>
  <si>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</si>
  <si>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</si>
  <si>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</si>
  <si>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</si>
  <si>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</si>
  <si>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</si>
  <si>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</si>
  <si>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</si>
  <si>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</si>
  <si>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</si>
  <si>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</si>
  <si>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</si>
  <si>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</si>
  <si>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</si>
  <si>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</si>
  <si>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</si>
  <si>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</si>
  <si>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</si>
  <si>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</si>
  <si>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</si>
  <si>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</si>
  <si>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</si>
  <si>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</si>
  <si>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</si>
  <si>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</si>
  <si>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</si>
  <si>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</si>
  <si>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</si>
  <si>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</si>
  <si>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</si>
  <si>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</si>
  <si>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</si>
  <si>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</si>
  <si>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</si>
  <si>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</si>
  <si>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</si>
  <si>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</si>
  <si>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</si>
  <si>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</si>
  <si>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</si>
  <si>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</si>
  <si>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</si>
  <si>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</si>
  <si>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</si>
  <si>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</si>
  <si>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</si>
  <si>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</si>
  <si>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</si>
  <si>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</si>
  <si>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</si>
  <si>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</si>
  <si>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</si>
  <si>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</si>
  <si>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</si>
  <si>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</si>
  <si>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</si>
  <si>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</si>
  <si>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</si>
  <si>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</si>
  <si>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</si>
  <si>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</si>
  <si>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</si>
  <si>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</si>
  <si>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</si>
  <si>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</si>
  <si>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</si>
  <si>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</si>
  <si>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</si>
  <si>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</si>
  <si>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</si>
  <si>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</si>
  <si>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</si>
  <si>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</si>
  <si>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</si>
  <si>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</si>
  <si>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</si>
  <si>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</si>
  <si>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</si>
  <si>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</si>
  <si>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</si>
  <si>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</si>
  <si>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</si>
  <si>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</si>
  <si>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</si>
  <si>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</si>
  <si>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</si>
  <si>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</si>
  <si>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</si>
  <si>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</si>
  <si>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</si>
  <si>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</si>
  <si>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</si>
  <si>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</si>
  <si>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</si>
  <si>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</si>
  <si>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</si>
  <si>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</si>
  <si>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</si>
  <si>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</si>
  <si>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</si>
  <si>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</si>
  <si>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</si>
  <si>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</si>
  <si>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</si>
  <si>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</si>
  <si>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</si>
  <si>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</si>
  <si>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</si>
  <si>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</si>
  <si>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</si>
  <si>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</si>
  <si>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</si>
  <si>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</si>
  <si>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</si>
  <si>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</si>
  <si>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</si>
  <si>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</si>
  <si>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</si>
  <si>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</si>
  <si>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</si>
  <si>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</si>
  <si>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</si>
  <si>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</si>
  <si>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</si>
  <si>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</si>
  <si>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　年　月　日</t>
    <rPh sb="1" eb="2">
      <t>ネン</t>
    </rPh>
    <rPh sb="3" eb="4">
      <t>ツキ</t>
    </rPh>
    <rPh sb="5" eb="6">
      <t>ヒ</t>
    </rPh>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</si>
  <si>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</si>
  <si>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</si>
  <si>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</si>
  <si>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</si>
  <si>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</si>
  <si>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</si>
  <si>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</si>
  <si>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</si>
  <si>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</si>
  <si>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</si>
  <si>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</si>
  <si>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</si>
  <si>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</si>
  <si>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</si>
  <si>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</si>
  <si>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</si>
  <si>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</si>
  <si>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</si>
  <si>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</si>
  <si>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</si>
  <si>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</si>
  <si>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</si>
  <si>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</si>
  <si>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</si>
  <si>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</si>
  <si>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</si>
  <si>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</si>
  <si>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</si>
  <si>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</si>
  <si>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</si>
  <si>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</si>
  <si>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</si>
  <si>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</si>
  <si>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</si>
  <si>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</si>
  <si>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</si>
  <si>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</si>
  <si>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</si>
  <si>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</si>
  <si>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</si>
  <si>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</si>
  <si>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</si>
  <si>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</si>
  <si>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</si>
  <si>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</si>
  <si>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</si>
  <si>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</si>
  <si>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</si>
  <si>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</si>
  <si>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</si>
  <si>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</si>
  <si>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</si>
  <si>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</si>
  <si>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</si>
  <si>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</si>
  <si>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</si>
  <si>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</si>
  <si>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</si>
  <si>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</si>
  <si>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</si>
  <si>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</si>
  <si>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</si>
  <si>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</si>
  <si>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</si>
  <si>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</si>
  <si>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</si>
  <si>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</si>
  <si>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</si>
  <si>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</si>
  <si>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</si>
  <si>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</si>
  <si>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</si>
  <si>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</si>
  <si>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</si>
  <si>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</si>
  <si>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</si>
  <si>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</si>
  <si>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</si>
  <si>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</si>
  <si>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</si>
  <si>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</si>
  <si>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</si>
  <si>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</si>
  <si>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</si>
  <si>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</si>
  <si>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</si>
  <si>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</si>
  <si>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</si>
  <si>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</si>
  <si>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</si>
  <si>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</si>
  <si>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</si>
  <si>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</si>
  <si>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</si>
  <si>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</si>
  <si>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</si>
  <si>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</si>
  <si>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</si>
  <si>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</si>
  <si>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</si>
  <si>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</si>
  <si>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</si>
  <si>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</si>
  <si>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</si>
  <si>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</si>
  <si>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</si>
  <si>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</si>
  <si>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</si>
  <si>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</si>
  <si>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</si>
  <si>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</si>
  <si>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</si>
  <si>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</si>
  <si>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</si>
  <si>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</si>
  <si>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</si>
  <si>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</si>
  <si>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</si>
  <si>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</si>
  <si>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</si>
  <si>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</si>
  <si>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</si>
  <si>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</si>
  <si>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</si>
  <si>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</si>
  <si>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</si>
  <si>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</si>
  <si>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</si>
  <si>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</si>
  <si>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</si>
  <si>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</si>
  <si>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</si>
  <si>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</si>
  <si>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</si>
  <si>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</si>
  <si>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</si>
  <si>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</si>
  <si>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</si>
  <si>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</si>
  <si>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</si>
  <si>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</si>
  <si>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</si>
  <si>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</si>
  <si>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</si>
  <si>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</si>
  <si>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</si>
  <si>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</si>
  <si>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</si>
  <si>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</si>
  <si>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</si>
  <si>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</si>
  <si>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</si>
  <si>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</si>
  <si>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</si>
  <si>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</si>
  <si>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</si>
  <si>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</si>
  <si>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</si>
  <si>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</si>
  <si>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</si>
  <si>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</si>
  <si>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</si>
  <si>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</si>
  <si>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</si>
  <si>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</si>
  <si>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</si>
  <si>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</si>
  <si>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</si>
  <si>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</si>
  <si>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</si>
  <si>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</si>
  <si>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</si>
  <si>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</si>
  <si>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</si>
  <si>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</si>
  <si>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</si>
  <si>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</si>
  <si>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</si>
  <si>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</si>
  <si>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</si>
  <si>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</si>
  <si>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</si>
  <si>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</si>
  <si>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</si>
  <si>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</si>
  <si>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</si>
  <si>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</si>
  <si>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</si>
  <si>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</si>
  <si>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</si>
  <si>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</si>
  <si>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</si>
  <si>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</si>
  <si>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</si>
  <si>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</si>
  <si>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</si>
  <si>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</si>
  <si>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</si>
  <si>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</si>
  <si>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</si>
  <si>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</si>
  <si>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</si>
  <si>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</si>
  <si>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</si>
  <si>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</si>
  <si>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</si>
  <si>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</si>
  <si>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</si>
  <si>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</si>
  <si>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</si>
  <si>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</si>
  <si>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</si>
  <si>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</si>
  <si>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</si>
  <si>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</si>
  <si>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</si>
  <si>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</si>
  <si>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</si>
  <si>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</si>
  <si>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</si>
  <si>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</si>
  <si>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</si>
  <si>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</si>
  <si>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</si>
  <si>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</si>
  <si>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</si>
  <si>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</si>
  <si>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</si>
  <si>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</si>
  <si>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</si>
  <si>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</si>
  <si>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</si>
  <si>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</si>
  <si>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</si>
  <si>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</si>
  <si>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</si>
  <si>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</si>
  <si>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</si>
  <si>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</si>
  <si>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</si>
  <si>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</si>
  <si>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</si>
  <si>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</si>
  <si>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</si>
  <si>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</si>
  <si>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</si>
  <si>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</si>
  <si>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</si>
  <si>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</si>
  <si>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</si>
  <si>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</si>
  <si>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</si>
  <si>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</si>
  <si>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</si>
  <si>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</si>
  <si>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</si>
  <si>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</si>
  <si>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</si>
  <si>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</si>
  <si>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</si>
  <si>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</si>
  <si>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</si>
  <si>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</si>
  <si>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</si>
  <si>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</si>
  <si>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</si>
  <si>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</si>
  <si>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</si>
  <si>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</si>
  <si>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</si>
  <si>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</si>
  <si>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</si>
  <si>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</si>
  <si>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</si>
  <si>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</si>
  <si>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</si>
  <si>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</si>
  <si>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</si>
  <si>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</si>
  <si>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</si>
  <si>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</si>
  <si>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</si>
  <si>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</si>
  <si>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</si>
  <si>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</si>
  <si>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</si>
  <si>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</si>
  <si>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</si>
  <si>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</si>
  <si>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</si>
  <si>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</si>
  <si>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</si>
  <si>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</si>
  <si>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</si>
  <si>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</si>
  <si>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</si>
  <si>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</si>
  <si>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</si>
  <si>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</si>
  <si>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</si>
  <si>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</si>
  <si>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</si>
  <si>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</si>
  <si>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</si>
  <si>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</si>
  <si>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</si>
  <si>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</si>
  <si>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</si>
  <si>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</si>
  <si>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</si>
  <si>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</si>
  <si>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</si>
  <si>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</si>
  <si>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</si>
  <si>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</si>
  <si>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</si>
  <si>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</si>
  <si>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</si>
  <si>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</si>
  <si>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</si>
  <si>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</si>
  <si>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</si>
  <si>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</si>
  <si>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</si>
  <si>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</si>
  <si>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</si>
  <si>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</si>
  <si>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</si>
  <si>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</si>
  <si>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</si>
  <si>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</si>
  <si>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</si>
  <si>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</si>
  <si>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</si>
  <si>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</si>
  <si>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</si>
  <si>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</si>
  <si>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</si>
  <si>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</si>
  <si>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</si>
  <si>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</si>
  <si>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</si>
  <si>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</si>
  <si>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</si>
  <si>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</si>
  <si>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</si>
  <si>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</si>
  <si>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</si>
  <si>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</si>
  <si>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</si>
  <si>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</si>
  <si>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</si>
  <si>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</si>
  <si>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</si>
  <si>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</si>
  <si>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</si>
  <si>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</si>
  <si>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</si>
  <si>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</si>
  <si>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</si>
  <si>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</si>
  <si>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</si>
  <si>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</si>
  <si>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</si>
  <si>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</si>
  <si>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</si>
  <si>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</si>
  <si>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</si>
  <si>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</si>
  <si>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</si>
  <si>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</si>
  <si>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</si>
  <si>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</si>
  <si>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</si>
  <si>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</si>
  <si>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</si>
  <si>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</si>
  <si>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</si>
  <si>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</si>
  <si>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</si>
  <si>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</si>
  <si>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</si>
  <si>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</si>
  <si>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</si>
  <si>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</si>
  <si>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</si>
  <si>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</si>
  <si>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</si>
  <si>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</si>
  <si>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</si>
  <si>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</si>
  <si>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</si>
  <si>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</si>
  <si>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</si>
  <si>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</si>
  <si>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</si>
  <si>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</si>
  <si>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</si>
  <si>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</si>
  <si>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</si>
  <si>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</si>
  <si>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</si>
  <si>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</si>
  <si>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</si>
  <si>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</si>
  <si>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</si>
  <si>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</si>
  <si>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</si>
  <si>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</si>
  <si>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</si>
  <si>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</si>
  <si>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</si>
  <si>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</si>
  <si>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</si>
  <si>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</si>
  <si>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</si>
  <si>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</si>
  <si>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</si>
  <si>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</si>
  <si>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</si>
  <si>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</si>
  <si>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</si>
  <si>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</si>
  <si>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</si>
  <si>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</si>
  <si>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</si>
  <si>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</si>
  <si>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</si>
  <si>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</si>
  <si>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</si>
  <si>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</si>
  <si>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</si>
  <si>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</si>
  <si>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</si>
  <si>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</si>
  <si>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</si>
  <si>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</si>
  <si>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</si>
  <si>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</si>
  <si>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</si>
  <si>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</si>
  <si>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</si>
  <si>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</si>
  <si>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</si>
  <si>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</si>
  <si>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</si>
  <si>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</si>
  <si>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</si>
  <si>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</si>
  <si>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</si>
  <si>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</si>
  <si>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</si>
  <si>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事業における寄付金その他収入額</t>
    <rPh sb="0" eb="2">
      <t>ジギョウ</t>
    </rPh>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</si>
  <si>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</si>
  <si>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</si>
  <si>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</si>
  <si>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</si>
  <si>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</si>
  <si>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</si>
  <si>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</si>
  <si>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</si>
  <si>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</si>
  <si>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</si>
  <si>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</si>
  <si>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</si>
  <si>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</si>
  <si>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 xml:space="preserve">総事業費から寄付金その他収入額を控除した額 </t>
    <phoneticPr fontId="2"/>
  </si>
  <si>
    <t>（G）</t>
    <phoneticPr fontId="2"/>
  </si>
  <si>
    <t>（H)</t>
    <phoneticPr fontId="2"/>
  </si>
  <si>
    <t>（F)＝（G)-（H)</t>
    <phoneticPr fontId="2"/>
  </si>
  <si>
    <t>公費補助額</t>
    <rPh sb="0" eb="2">
      <t>コウヒ</t>
    </rPh>
    <phoneticPr fontId="2"/>
  </si>
  <si>
    <t>（C)=（A)or（B)</t>
    <phoneticPr fontId="2"/>
  </si>
  <si>
    <t>(K)</t>
    <phoneticPr fontId="2"/>
  </si>
  <si>
    <t>(I)=（C)or(F)
千円未満切捨</t>
    <rPh sb="13" eb="15">
      <t>センエン</t>
    </rPh>
    <rPh sb="15" eb="17">
      <t>ミマン</t>
    </rPh>
    <rPh sb="17" eb="18">
      <t>キ</t>
    </rPh>
    <rPh sb="18" eb="19">
      <t>ス</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</si>
  <si>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</si>
  <si>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</si>
  <si>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</si>
  <si>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</si>
  <si>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</si>
  <si>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</si>
  <si>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</si>
  <si>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</si>
  <si>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</si>
  <si>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</si>
  <si>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</si>
  <si>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</si>
  <si>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</si>
  <si>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</si>
  <si>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</si>
  <si>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</si>
  <si>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</si>
  <si>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</si>
  <si>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</si>
  <si>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</si>
  <si>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</si>
  <si>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</si>
  <si>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</si>
  <si>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</si>
  <si>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</si>
  <si>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</si>
  <si>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</si>
  <si>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事業区分</t>
    <rPh sb="0" eb="2">
      <t>ジギョウ</t>
    </rPh>
    <rPh sb="2" eb="4">
      <t>クブン</t>
    </rPh>
    <phoneticPr fontId="2"/>
  </si>
  <si>
    <t>別紙２に掲げる対象経費の支出予定額を証する資料</t>
    <phoneticPr fontId="2"/>
  </si>
  <si>
    <t>１　新型コロナウイルス感染症緊急包括支援交付金に関する事業実施計画</t>
    <rPh sb="20" eb="23">
      <t>コウフキン</t>
    </rPh>
    <rPh sb="27" eb="29">
      <t>ジギョウ</t>
    </rPh>
    <rPh sb="29" eb="31">
      <t>ジッシ</t>
    </rPh>
    <phoneticPr fontId="2"/>
  </si>
  <si>
    <t>（別紙１）</t>
    <phoneticPr fontId="2"/>
  </si>
  <si>
    <t>　標記について、次のとおり提出する。</t>
    <phoneticPr fontId="2"/>
  </si>
  <si>
    <t>都道府県名（　　　　　　　　　　）</t>
    <phoneticPr fontId="2"/>
  </si>
  <si>
    <t>事業概要</t>
    <rPh sb="0" eb="2">
      <t>ジギョウ</t>
    </rPh>
    <rPh sb="2" eb="4">
      <t>ガイヨウ</t>
    </rPh>
    <phoneticPr fontId="2"/>
  </si>
  <si>
    <t>合計</t>
    <rPh sb="0" eb="2">
      <t>ゴウケイ</t>
    </rPh>
    <phoneticPr fontId="2"/>
  </si>
  <si>
    <t>（J）</t>
    <phoneticPr fontId="2"/>
  </si>
  <si>
    <t>市町村負担額</t>
    <rPh sb="0" eb="3">
      <t>シチョウソン</t>
    </rPh>
    <rPh sb="3" eb="6">
      <t>フタンガク</t>
    </rPh>
    <phoneticPr fontId="2"/>
  </si>
  <si>
    <t>第２号様式</t>
    <rPh sb="0" eb="1">
      <t>ダイ</t>
    </rPh>
    <rPh sb="2" eb="3">
      <t>ゴウ</t>
    </rPh>
    <rPh sb="3" eb="5">
      <t>ヨウシキ</t>
    </rPh>
    <phoneticPr fontId="2"/>
  </si>
  <si>
    <t>１　申　請　額</t>
    <phoneticPr fontId="2"/>
  </si>
  <si>
    <t>４　添付書類</t>
    <phoneticPr fontId="2"/>
  </si>
  <si>
    <t>・歳入歳出予算書抄本</t>
    <rPh sb="2" eb="4">
      <t>サイニュウ</t>
    </rPh>
    <rPh sb="4" eb="6">
      <t>サイシュツ</t>
    </rPh>
    <rPh sb="6" eb="9">
      <t>ヨサンショ</t>
    </rPh>
    <phoneticPr fontId="2"/>
  </si>
  <si>
    <t>１　精　算　額</t>
    <phoneticPr fontId="2"/>
  </si>
  <si>
    <t>４　添付書類</t>
    <phoneticPr fontId="2"/>
  </si>
  <si>
    <t>・総事業費及び寄付金その他収入額を証する資料</t>
    <phoneticPr fontId="2"/>
  </si>
  <si>
    <t>・契約書の写し、納品書の写し等</t>
    <rPh sb="15" eb="16">
      <t>トウ</t>
    </rPh>
    <phoneticPr fontId="2"/>
  </si>
  <si>
    <t>第４号様式</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</si>
  <si>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</si>
  <si>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仕入控除税額（要国庫補助金等返還相当額）</t>
    <phoneticPr fontId="2"/>
  </si>
  <si>
    <t>　４　添付書類
　　記載内容を確認するための書類（確定申告書の写し、課税売上割合等が把握
　できる資料、特定収入の割合を確認できる資料）を添付する。</t>
    <phoneticPr fontId="2"/>
  </si>
  <si>
    <t>第５号様式</t>
    <phoneticPr fontId="2"/>
  </si>
  <si>
    <t xml:space="preserve">  </t>
    <phoneticPr fontId="2"/>
  </si>
  <si>
    <t>都道府県知事</t>
    <phoneticPr fontId="2"/>
  </si>
  <si>
    <t>殿</t>
    <phoneticPr fontId="2"/>
  </si>
  <si>
    <t>　</t>
    <phoneticPr fontId="2"/>
  </si>
  <si>
    <t>間接補助事業者名　　</t>
    <phoneticPr fontId="2"/>
  </si>
  <si>
    <t>　　　年　　月　　日第　　　号で交付決定を受けた○○○補助金について、交付決定通知により付された条件に基づき、下記のとおり報告する。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</si>
  <si>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</si>
  <si>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</si>
  <si>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４　添付書類
　　記載内容を確認するための書類（確定申告書の写し、課税売上割合等が把握
　できる資料、特定収入の割合を確認できる資料）を添付する。</t>
    <phoneticPr fontId="2"/>
  </si>
  <si>
    <t>第６号様式</t>
    <phoneticPr fontId="2"/>
  </si>
  <si>
    <t>（項）感染症対策費</t>
    <rPh sb="1" eb="2">
      <t>コウ</t>
    </rPh>
    <rPh sb="3" eb="6">
      <t>カンセンショウ</t>
    </rPh>
    <rPh sb="6" eb="8">
      <t>タイサク</t>
    </rPh>
    <rPh sb="8" eb="9">
      <t>ヒ</t>
    </rPh>
    <phoneticPr fontId="2"/>
  </si>
  <si>
    <t>　（目）新型コロナウイルス</t>
    <rPh sb="2" eb="3">
      <t>モク</t>
    </rPh>
    <rPh sb="4" eb="6">
      <t>シンガタ</t>
    </rPh>
    <phoneticPr fontId="2"/>
  </si>
  <si>
    <t>　感染症緊急包括支援交付金</t>
    <rPh sb="1" eb="4">
      <t>カンセンショウ</t>
    </rPh>
    <rPh sb="4" eb="6">
      <t>キンキュウ</t>
    </rPh>
    <rPh sb="6" eb="8">
      <t>ホウカツ</t>
    </rPh>
    <rPh sb="8" eb="10">
      <t>シエン</t>
    </rPh>
    <rPh sb="10" eb="13">
      <t>コウフキン</t>
    </rPh>
    <phoneticPr fontId="2"/>
  </si>
  <si>
    <t>２　事業の実施に要する経費に関する調書</t>
    <phoneticPr fontId="2"/>
  </si>
  <si>
    <t>３　事業の実施に要する経費に関する調書</t>
    <phoneticPr fontId="2"/>
  </si>
  <si>
    <t>　標記について、次により交付金を交付されるよう関係書類を添えて申請する。</t>
    <rPh sb="12" eb="14">
      <t>コウフ</t>
    </rPh>
    <phoneticPr fontId="2"/>
  </si>
  <si>
    <t>都道府県負担額</t>
    <rPh sb="0" eb="4">
      <t>トドウフケン</t>
    </rPh>
    <rPh sb="4" eb="7">
      <t>フタンガク</t>
    </rPh>
    <phoneticPr fontId="2"/>
  </si>
  <si>
    <t>別表の第４欄に定める交付率</t>
    <rPh sb="7" eb="8">
      <t>サダ</t>
    </rPh>
    <rPh sb="10" eb="13">
      <t>コウフリツ</t>
    </rPh>
    <phoneticPr fontId="2"/>
  </si>
  <si>
    <t>差引過△
不足額</t>
    <phoneticPr fontId="2"/>
  </si>
  <si>
    <t>（M)</t>
    <phoneticPr fontId="2"/>
  </si>
  <si>
    <t>（M）－(L)</t>
    <phoneticPr fontId="2"/>
  </si>
  <si>
    <t>３　事業の実施に要した経費精算額算出内訳</t>
    <phoneticPr fontId="2"/>
  </si>
  <si>
    <t>(J)</t>
    <phoneticPr fontId="2"/>
  </si>
  <si>
    <t xml:space="preserve">別表の第３に定める対象経費の支出予定額　　 </t>
    <rPh sb="6" eb="7">
      <t>サダ</t>
    </rPh>
    <rPh sb="9" eb="11">
      <t>タイショウ</t>
    </rPh>
    <phoneticPr fontId="2"/>
  </si>
  <si>
    <t xml:space="preserve">別表の第３に定める対象経費の実支出額　　 </t>
    <rPh sb="6" eb="7">
      <t>サダ</t>
    </rPh>
    <rPh sb="9" eb="11">
      <t>タイショウ</t>
    </rPh>
    <rPh sb="14" eb="15">
      <t>ジツ</t>
    </rPh>
    <phoneticPr fontId="2"/>
  </si>
  <si>
    <t>区　分</t>
    <phoneticPr fontId="2"/>
  </si>
  <si>
    <t>箇所数</t>
    <rPh sb="0" eb="2">
      <t>カショ</t>
    </rPh>
    <rPh sb="2" eb="3">
      <t>スウ</t>
    </rPh>
    <phoneticPr fontId="2"/>
  </si>
  <si>
    <t>ピーク時の
確保病床数</t>
    <rPh sb="3" eb="4">
      <t>ジ</t>
    </rPh>
    <rPh sb="6" eb="8">
      <t>カクホ</t>
    </rPh>
    <rPh sb="8" eb="10">
      <t>ビョウショウ</t>
    </rPh>
    <rPh sb="10" eb="11">
      <t>スウ</t>
    </rPh>
    <phoneticPr fontId="32"/>
  </si>
  <si>
    <t>事業費</t>
    <rPh sb="0" eb="3">
      <t>ジギョウヒ</t>
    </rPh>
    <phoneticPr fontId="33"/>
  </si>
  <si>
    <t>備考</t>
    <rPh sb="0" eb="2">
      <t>ビコウ</t>
    </rPh>
    <phoneticPr fontId="2"/>
  </si>
  <si>
    <t>単価</t>
    <rPh sb="0" eb="2">
      <t>タンカ</t>
    </rPh>
    <phoneticPr fontId="32"/>
  </si>
  <si>
    <t>延べ病床数</t>
    <rPh sb="0" eb="1">
      <t>ノ</t>
    </rPh>
    <rPh sb="2" eb="5">
      <t>ビョウショウスウ</t>
    </rPh>
    <phoneticPr fontId="32"/>
  </si>
  <si>
    <t>金額</t>
    <rPh sb="0" eb="2">
      <t>キンガク</t>
    </rPh>
    <phoneticPr fontId="32"/>
  </si>
  <si>
    <t>箇所</t>
    <rPh sb="0" eb="2">
      <t>カショ</t>
    </rPh>
    <phoneticPr fontId="32"/>
  </si>
  <si>
    <t>病床</t>
    <rPh sb="0" eb="2">
      <t>ビョウショウ</t>
    </rPh>
    <phoneticPr fontId="32"/>
  </si>
  <si>
    <t>円</t>
    <rPh sb="0" eb="1">
      <t>エン</t>
    </rPh>
    <phoneticPr fontId="32"/>
  </si>
  <si>
    <t>病床</t>
    <rPh sb="0" eb="2">
      <t>ビョウショウ</t>
    </rPh>
    <phoneticPr fontId="2"/>
  </si>
  <si>
    <t>重点医療機関</t>
    <rPh sb="0" eb="2">
      <t>ジュウテン</t>
    </rPh>
    <rPh sb="2" eb="4">
      <t>イリョウ</t>
    </rPh>
    <rPh sb="4" eb="6">
      <t>キカン</t>
    </rPh>
    <phoneticPr fontId="32"/>
  </si>
  <si>
    <t>　常時指定医療機関</t>
    <rPh sb="1" eb="3">
      <t>ジョウジ</t>
    </rPh>
    <rPh sb="3" eb="5">
      <t>シテイ</t>
    </rPh>
    <rPh sb="5" eb="7">
      <t>イリョウ</t>
    </rPh>
    <rPh sb="7" eb="9">
      <t>キカン</t>
    </rPh>
    <phoneticPr fontId="32"/>
  </si>
  <si>
    <t>　　ＩＣＵ</t>
    <phoneticPr fontId="32"/>
  </si>
  <si>
    <t>　　ＨＣＵ</t>
    <phoneticPr fontId="32"/>
  </si>
  <si>
    <t>　随時指定医療機関</t>
    <rPh sb="1" eb="3">
      <t>ズイジ</t>
    </rPh>
    <rPh sb="3" eb="5">
      <t>シテイ</t>
    </rPh>
    <rPh sb="5" eb="7">
      <t>イリョウ</t>
    </rPh>
    <rPh sb="7" eb="9">
      <t>キカン</t>
    </rPh>
    <phoneticPr fontId="32"/>
  </si>
  <si>
    <t>（１）ICU</t>
    <phoneticPr fontId="32"/>
  </si>
  <si>
    <t>（２）ＨＣＵ</t>
    <phoneticPr fontId="32"/>
  </si>
  <si>
    <t>合　計</t>
    <rPh sb="0" eb="1">
      <t>ア</t>
    </rPh>
    <rPh sb="2" eb="3">
      <t>ケイ</t>
    </rPh>
    <phoneticPr fontId="2"/>
  </si>
  <si>
    <t>区　分</t>
    <phoneticPr fontId="2"/>
  </si>
  <si>
    <t>実施者</t>
    <rPh sb="0" eb="2">
      <t>ジッシ</t>
    </rPh>
    <rPh sb="2" eb="3">
      <t>シャ</t>
    </rPh>
    <phoneticPr fontId="2"/>
  </si>
  <si>
    <t>整備予定
台数</t>
    <rPh sb="0" eb="2">
      <t>セイビ</t>
    </rPh>
    <rPh sb="2" eb="4">
      <t>ヨテイ</t>
    </rPh>
    <rPh sb="5" eb="7">
      <t>ダイスウ</t>
    </rPh>
    <phoneticPr fontId="32"/>
  </si>
  <si>
    <t>箇所</t>
    <rPh sb="0" eb="2">
      <t>カショ</t>
    </rPh>
    <phoneticPr fontId="2"/>
  </si>
  <si>
    <t>台</t>
    <rPh sb="0" eb="1">
      <t>ダイ</t>
    </rPh>
    <phoneticPr fontId="32"/>
  </si>
  <si>
    <t>（１）超音波画像診断装置</t>
    <phoneticPr fontId="32"/>
  </si>
  <si>
    <t>都道府県</t>
    <rPh sb="0" eb="4">
      <t>トドウフケン</t>
    </rPh>
    <phoneticPr fontId="32"/>
  </si>
  <si>
    <t>高度医療提供医療機関</t>
    <rPh sb="0" eb="2">
      <t>コウド</t>
    </rPh>
    <rPh sb="2" eb="4">
      <t>イリョウ</t>
    </rPh>
    <rPh sb="4" eb="6">
      <t>テイキョウ</t>
    </rPh>
    <rPh sb="6" eb="8">
      <t>イリョウ</t>
    </rPh>
    <rPh sb="8" eb="10">
      <t>キカン</t>
    </rPh>
    <phoneticPr fontId="32"/>
  </si>
  <si>
    <t>（２）血液浄化装置</t>
    <phoneticPr fontId="32"/>
  </si>
  <si>
    <t>（３）気管支鏡</t>
    <phoneticPr fontId="32"/>
  </si>
  <si>
    <t>（４）ＣＴ撮影装置等（画像診断支援プログラムを含む）</t>
    <phoneticPr fontId="32"/>
  </si>
  <si>
    <t>（５）生体情報モニタ</t>
    <phoneticPr fontId="32"/>
  </si>
  <si>
    <t>（６）分娩監視装置</t>
    <phoneticPr fontId="32"/>
  </si>
  <si>
    <t>（７）新生児モニタ</t>
    <phoneticPr fontId="32"/>
  </si>
  <si>
    <t>10/10</t>
  </si>
  <si>
    <t>10/10</t>
    <phoneticPr fontId="2"/>
  </si>
  <si>
    <t>（別紙１－１）</t>
    <rPh sb="1" eb="3">
      <t>ベッシ</t>
    </rPh>
    <phoneticPr fontId="2"/>
  </si>
  <si>
    <t>（別紙１－２）</t>
    <rPh sb="1" eb="3">
      <t>ベッシ</t>
    </rPh>
    <phoneticPr fontId="2"/>
  </si>
  <si>
    <t>（別紙１－３）</t>
    <rPh sb="1" eb="3">
      <t>ベッシ</t>
    </rPh>
    <phoneticPr fontId="2"/>
  </si>
  <si>
    <t>事業概要</t>
    <rPh sb="0" eb="4">
      <t>ジギョウガイヨウ</t>
    </rPh>
    <phoneticPr fontId="2"/>
  </si>
  <si>
    <t>事業費</t>
    <rPh sb="0" eb="3">
      <t>ジギョウヒ</t>
    </rPh>
    <phoneticPr fontId="2"/>
  </si>
  <si>
    <t>新型コロナウイルス感染症を疑う患者受入れのための救急・周産期・小児医療体制確保事業</t>
    <rPh sb="39" eb="41">
      <t>ジギョウ</t>
    </rPh>
    <phoneticPr fontId="32"/>
  </si>
  <si>
    <t>10/10</t>
    <phoneticPr fontId="2"/>
  </si>
  <si>
    <t>第１－１号様式</t>
    <rPh sb="0" eb="1">
      <t>ダイ</t>
    </rPh>
    <rPh sb="4" eb="5">
      <t>ゴウ</t>
    </rPh>
    <rPh sb="5" eb="7">
      <t>ヨウシキ</t>
    </rPh>
    <phoneticPr fontId="2"/>
  </si>
  <si>
    <t>第１－２号様式</t>
    <rPh sb="0" eb="1">
      <t>ダイ</t>
    </rPh>
    <rPh sb="4" eb="5">
      <t>ゴウ</t>
    </rPh>
    <rPh sb="5" eb="7">
      <t>ヨウシキ</t>
    </rPh>
    <phoneticPr fontId="2"/>
  </si>
  <si>
    <t>（２及び３は、第１－１号様式及び第１－２号様式（関係書類を含む））</t>
    <rPh sb="11" eb="12">
      <t>ゴウ</t>
    </rPh>
    <rPh sb="20" eb="21">
      <t>ゴウ</t>
    </rPh>
    <phoneticPr fontId="2"/>
  </si>
  <si>
    <t>10/10</t>
    <phoneticPr fontId="2"/>
  </si>
  <si>
    <t>整備
台数</t>
    <rPh sb="0" eb="2">
      <t>セイビ</t>
    </rPh>
    <rPh sb="3" eb="5">
      <t>ダイスウ</t>
    </rPh>
    <phoneticPr fontId="32"/>
  </si>
  <si>
    <t>（４）上記以外の病床</t>
    <rPh sb="3" eb="5">
      <t>ジョウキ</t>
    </rPh>
    <rPh sb="5" eb="7">
      <t>イガイ</t>
    </rPh>
    <rPh sb="8" eb="10">
      <t>ビョウショウ</t>
    </rPh>
    <phoneticPr fontId="32"/>
  </si>
  <si>
    <t>　　上記以外の病床</t>
    <rPh sb="2" eb="4">
      <t>ジョウキ</t>
    </rPh>
    <rPh sb="4" eb="6">
      <t>イガイ</t>
    </rPh>
    <rPh sb="7" eb="9">
      <t>ビョウショウ</t>
    </rPh>
    <phoneticPr fontId="32"/>
  </si>
  <si>
    <t>　稼働病床</t>
    <rPh sb="1" eb="3">
      <t>カドウ</t>
    </rPh>
    <rPh sb="3" eb="5">
      <t>ビョウショウ</t>
    </rPh>
    <phoneticPr fontId="2"/>
  </si>
  <si>
    <t>　休止病床</t>
    <rPh sb="1" eb="3">
      <t>キュウシ</t>
    </rPh>
    <rPh sb="3" eb="5">
      <t>ビョウショウ</t>
    </rPh>
    <phoneticPr fontId="2"/>
  </si>
  <si>
    <t>（３）療養病床</t>
    <rPh sb="3" eb="5">
      <t>リョウヨウ</t>
    </rPh>
    <rPh sb="5" eb="7">
      <t>ビョウショウ</t>
    </rPh>
    <phoneticPr fontId="32"/>
  </si>
  <si>
    <t>　休止病床のみ</t>
    <rPh sb="1" eb="3">
      <t>キュウシ</t>
    </rPh>
    <rPh sb="3" eb="5">
      <t>ビョウショウ</t>
    </rPh>
    <phoneticPr fontId="32"/>
  </si>
  <si>
    <t>設備整備等事業</t>
    <phoneticPr fontId="32"/>
  </si>
  <si>
    <r>
      <t>２　</t>
    </r>
    <r>
      <rPr>
        <sz val="11"/>
        <rFont val="ＭＳ 明朝"/>
        <family val="1"/>
        <charset val="128"/>
      </rPr>
      <t>新型コロナウイルス感染症緊急包括支援交付金（医療分）に関する事業実施計画</t>
    </r>
    <rPh sb="24" eb="26">
      <t>イリョウ</t>
    </rPh>
    <rPh sb="26" eb="27">
      <t>ブン</t>
    </rPh>
    <phoneticPr fontId="2"/>
  </si>
  <si>
    <t>設備整備等事業</t>
    <phoneticPr fontId="32"/>
  </si>
  <si>
    <t>変更前交付決定額</t>
    <rPh sb="0" eb="3">
      <t>ヘンコウマエ</t>
    </rPh>
    <rPh sb="3" eb="5">
      <t>コウフ</t>
    </rPh>
    <rPh sb="5" eb="8">
      <t>ケッテイガク</t>
    </rPh>
    <phoneticPr fontId="2"/>
  </si>
  <si>
    <t>事業計画変更後交付申請額</t>
    <rPh sb="0" eb="2">
      <t>ジギョウ</t>
    </rPh>
    <rPh sb="2" eb="4">
      <t>ケイカク</t>
    </rPh>
    <rPh sb="4" eb="7">
      <t>ヘンコウゴ</t>
    </rPh>
    <rPh sb="7" eb="9">
      <t>コウフ</t>
    </rPh>
    <rPh sb="9" eb="12">
      <t>シンセイガク</t>
    </rPh>
    <phoneticPr fontId="2"/>
  </si>
  <si>
    <t>差額</t>
    <rPh sb="0" eb="2">
      <t>サガク</t>
    </rPh>
    <phoneticPr fontId="2"/>
  </si>
  <si>
    <t>事業実施計画書変更理由書</t>
    <rPh sb="0" eb="2">
      <t>ジギョウ</t>
    </rPh>
    <rPh sb="2" eb="4">
      <t>ジッシ</t>
    </rPh>
    <rPh sb="4" eb="7">
      <t>ケイカクショ</t>
    </rPh>
    <rPh sb="7" eb="9">
      <t>ヘンコウ</t>
    </rPh>
    <rPh sb="9" eb="12">
      <t>リユウショ</t>
    </rPh>
    <phoneticPr fontId="2"/>
  </si>
  <si>
    <t>別紙１事業計画書について、第一次申請時より事業計画、所要額に変更が生じる場合の理由をご記載ください。</t>
    <rPh sb="0" eb="2">
      <t>ベッシ</t>
    </rPh>
    <rPh sb="3" eb="5">
      <t>ジギョウ</t>
    </rPh>
    <rPh sb="5" eb="8">
      <t>ケイカクショ</t>
    </rPh>
    <rPh sb="13" eb="14">
      <t>ダイ</t>
    </rPh>
    <rPh sb="14" eb="15">
      <t>1</t>
    </rPh>
    <rPh sb="15" eb="16">
      <t>ジ</t>
    </rPh>
    <rPh sb="16" eb="19">
      <t>シンセイジ</t>
    </rPh>
    <rPh sb="21" eb="23">
      <t>ジギョウ</t>
    </rPh>
    <rPh sb="23" eb="25">
      <t>ケイカク</t>
    </rPh>
    <rPh sb="26" eb="28">
      <t>ショヨウ</t>
    </rPh>
    <rPh sb="28" eb="29">
      <t>ガク</t>
    </rPh>
    <rPh sb="30" eb="32">
      <t>ヘンコウ</t>
    </rPh>
    <rPh sb="33" eb="34">
      <t>ショウ</t>
    </rPh>
    <rPh sb="36" eb="38">
      <t>バアイ</t>
    </rPh>
    <rPh sb="39" eb="41">
      <t>リユウ</t>
    </rPh>
    <rPh sb="43" eb="45">
      <t>キサイ</t>
    </rPh>
    <phoneticPr fontId="2"/>
  </si>
  <si>
    <t>例：DMAT・DPAT等医療チーム派遣事業について、感染状況を鑑み派遣チーム数の見直しを行ったため。</t>
    <rPh sb="0" eb="1">
      <t>レイ</t>
    </rPh>
    <rPh sb="11" eb="12">
      <t>ナド</t>
    </rPh>
    <rPh sb="12" eb="14">
      <t>イリョウ</t>
    </rPh>
    <rPh sb="17" eb="19">
      <t>ハケン</t>
    </rPh>
    <rPh sb="19" eb="21">
      <t>ジギョウ</t>
    </rPh>
    <rPh sb="26" eb="28">
      <t>カンセン</t>
    </rPh>
    <rPh sb="28" eb="30">
      <t>ジョウキョウ</t>
    </rPh>
    <rPh sb="31" eb="32">
      <t>カンガ</t>
    </rPh>
    <rPh sb="33" eb="35">
      <t>ハケン</t>
    </rPh>
    <rPh sb="38" eb="39">
      <t>スウ</t>
    </rPh>
    <rPh sb="40" eb="42">
      <t>ミナオ</t>
    </rPh>
    <rPh sb="44" eb="45">
      <t>オコナ</t>
    </rPh>
    <phoneticPr fontId="2"/>
  </si>
  <si>
    <t>別紙１（補足資料）</t>
    <rPh sb="0" eb="2">
      <t>ベッシ</t>
    </rPh>
    <rPh sb="4" eb="6">
      <t>ホソク</t>
    </rPh>
    <rPh sb="6" eb="8">
      <t>シリョウ</t>
    </rPh>
    <phoneticPr fontId="2"/>
  </si>
  <si>
    <t>内、病床確保事業</t>
    <rPh sb="6" eb="8">
      <t>ジギョウ</t>
    </rPh>
    <phoneticPr fontId="2"/>
  </si>
  <si>
    <t>）床</t>
    <rPh sb="1" eb="2">
      <t>ユカ</t>
    </rPh>
    <phoneticPr fontId="2"/>
  </si>
  <si>
    <t>内、宿泊療養施設確保事業</t>
    <rPh sb="10" eb="12">
      <t>ジギョウ</t>
    </rPh>
    <phoneticPr fontId="2"/>
  </si>
  <si>
    <t>）室</t>
    <rPh sb="1" eb="2">
      <t>シツ</t>
    </rPh>
    <phoneticPr fontId="2"/>
  </si>
  <si>
    <t>）チーム</t>
    <phoneticPr fontId="2"/>
  </si>
  <si>
    <t>　　　　　　　　　　　　</t>
    <phoneticPr fontId="2"/>
  </si>
  <si>
    <t>事業の実施に要する経費に関する調書（新型コロナウイルス感染症緊急包括支援交付金（医療分））</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rPh sb="40" eb="42">
      <t>イリョウ</t>
    </rPh>
    <rPh sb="42" eb="43">
      <t>ブン</t>
    </rPh>
    <phoneticPr fontId="2"/>
  </si>
  <si>
    <t>国庫所要額</t>
    <rPh sb="0" eb="2">
      <t>コッコ</t>
    </rPh>
    <rPh sb="2" eb="4">
      <t>ショヨウ</t>
    </rPh>
    <phoneticPr fontId="2"/>
  </si>
  <si>
    <t>事業の実施に要した経費精算額算出内訳（新型コロナウイルス感染症緊急包括支援交付金（医療分））</t>
    <rPh sb="0" eb="2">
      <t>ジギョウ</t>
    </rPh>
    <rPh sb="3" eb="5">
      <t>ジッシ</t>
    </rPh>
    <rPh sb="6" eb="7">
      <t>ヨウ</t>
    </rPh>
    <rPh sb="9" eb="11">
      <t>ケイヒ</t>
    </rPh>
    <rPh sb="11" eb="13">
      <t>セイサン</t>
    </rPh>
    <rPh sb="13" eb="14">
      <t>ガク</t>
    </rPh>
    <rPh sb="14" eb="16">
      <t>サンシュツ</t>
    </rPh>
    <rPh sb="16" eb="18">
      <t>ウチワケ</t>
    </rPh>
    <rPh sb="19" eb="21">
      <t>シンガタ</t>
    </rPh>
    <rPh sb="28" eb="31">
      <t>カンセンショウ</t>
    </rPh>
    <rPh sb="31" eb="33">
      <t>キンキュウ</t>
    </rPh>
    <rPh sb="33" eb="35">
      <t>ホウカツ</t>
    </rPh>
    <rPh sb="35" eb="37">
      <t>シエン</t>
    </rPh>
    <rPh sb="37" eb="40">
      <t>コウフキン</t>
    </rPh>
    <rPh sb="41" eb="43">
      <t>イリョウ</t>
    </rPh>
    <rPh sb="43" eb="44">
      <t>ブン</t>
    </rPh>
    <phoneticPr fontId="2"/>
  </si>
  <si>
    <t>差引追加（一部取消）申請額</t>
    <rPh sb="0" eb="2">
      <t>サシヒキ</t>
    </rPh>
    <rPh sb="2" eb="4">
      <t>ツイカ</t>
    </rPh>
    <rPh sb="5" eb="7">
      <t>イチブ</t>
    </rPh>
    <rPh sb="7" eb="8">
      <t>ト</t>
    </rPh>
    <rPh sb="8" eb="9">
      <t>ケ</t>
    </rPh>
    <rPh sb="10" eb="13">
      <t>シンセイガク</t>
    </rPh>
    <phoneticPr fontId="2"/>
  </si>
  <si>
    <t>（L)-（M)</t>
    <phoneticPr fontId="2"/>
  </si>
  <si>
    <t>（L)-(M)</t>
    <phoneticPr fontId="2"/>
  </si>
  <si>
    <t>（</t>
    <phoneticPr fontId="2"/>
  </si>
  <si>
    <t>・入院患者受入病床の確保見込み数　　　　</t>
    <phoneticPr fontId="2"/>
  </si>
  <si>
    <t>・軽症者等の宿泊療養施設の確保見込み室数　　</t>
    <rPh sb="1" eb="4">
      <t>ケイショウシャ</t>
    </rPh>
    <rPh sb="4" eb="5">
      <t>トウ</t>
    </rPh>
    <rPh sb="6" eb="10">
      <t>シュクハクリョウヨウ</t>
    </rPh>
    <rPh sb="10" eb="12">
      <t>シセツ</t>
    </rPh>
    <rPh sb="13" eb="15">
      <t>カクホ</t>
    </rPh>
    <rPh sb="15" eb="17">
      <t>ミコ</t>
    </rPh>
    <rPh sb="18" eb="19">
      <t>シツ</t>
    </rPh>
    <rPh sb="19" eb="20">
      <t>スウ</t>
    </rPh>
    <phoneticPr fontId="2"/>
  </si>
  <si>
    <t>・DMAT･DPAT等医療チームの派遣見込みチーム数　　</t>
    <rPh sb="17" eb="19">
      <t>ハケン</t>
    </rPh>
    <phoneticPr fontId="2"/>
  </si>
  <si>
    <t>・入院患者受入病床の確保数　　　　　　　　　</t>
    <phoneticPr fontId="2"/>
  </si>
  <si>
    <t>・軽症者等の宿泊療養施設の確保室数　　　　　　</t>
    <rPh sb="1" eb="4">
      <t>ケイショウシャ</t>
    </rPh>
    <rPh sb="4" eb="5">
      <t>トウ</t>
    </rPh>
    <rPh sb="6" eb="10">
      <t>シュクハクリョウヨウ</t>
    </rPh>
    <rPh sb="10" eb="12">
      <t>シセツ</t>
    </rPh>
    <rPh sb="13" eb="15">
      <t>カクホ</t>
    </rPh>
    <rPh sb="15" eb="16">
      <t>シツ</t>
    </rPh>
    <rPh sb="16" eb="17">
      <t>スウ</t>
    </rPh>
    <phoneticPr fontId="2"/>
  </si>
  <si>
    <t>・DMAT･DPAT等医療チームの派遣チーム数　　　</t>
    <rPh sb="17" eb="19">
      <t>ハケン</t>
    </rPh>
    <phoneticPr fontId="2"/>
  </si>
  <si>
    <t>　（うち特定機能病院等）</t>
    <rPh sb="4" eb="6">
      <t>トクテイ</t>
    </rPh>
    <rPh sb="6" eb="8">
      <t>キノウ</t>
    </rPh>
    <rPh sb="8" eb="10">
      <t>ビョウイン</t>
    </rPh>
    <rPh sb="10" eb="11">
      <t>トウ</t>
    </rPh>
    <phoneticPr fontId="2"/>
  </si>
  <si>
    <t>重点医療機関である特定機能病院等</t>
    <rPh sb="9" eb="11">
      <t>トクテイ</t>
    </rPh>
    <rPh sb="11" eb="13">
      <t>キノウ</t>
    </rPh>
    <rPh sb="13" eb="15">
      <t>ビョウイン</t>
    </rPh>
    <rPh sb="15" eb="16">
      <t>トウ</t>
    </rPh>
    <phoneticPr fontId="2"/>
  </si>
  <si>
    <t>重点医療機関である一般病院</t>
    <phoneticPr fontId="2"/>
  </si>
  <si>
    <t>（別紙１－１～１－３）</t>
    <phoneticPr fontId="2"/>
  </si>
  <si>
    <t>（別紙１～１－３）</t>
    <rPh sb="1" eb="3">
      <t>ベッシ</t>
    </rPh>
    <phoneticPr fontId="2"/>
  </si>
  <si>
    <t>令和５年度新型コロナウイルス感染症緊急包括支援交付金（医療分）に関する事業実施計画及び関係書類の提出について</t>
    <rPh sb="0" eb="2">
      <t>レイワ</t>
    </rPh>
    <rPh sb="3" eb="5">
      <t>ネンド</t>
    </rPh>
    <rPh sb="5" eb="7">
      <t>シンガタ</t>
    </rPh>
    <rPh sb="14" eb="17">
      <t>カンセンショウ</t>
    </rPh>
    <rPh sb="17" eb="19">
      <t>キンキュウ</t>
    </rPh>
    <rPh sb="19" eb="21">
      <t>ホウカツ</t>
    </rPh>
    <rPh sb="21" eb="23">
      <t>シエン</t>
    </rPh>
    <rPh sb="23" eb="26">
      <t>コウフキン</t>
    </rPh>
    <rPh sb="35" eb="37">
      <t>ジギョウ</t>
    </rPh>
    <rPh sb="37" eb="39">
      <t>ジッシ</t>
    </rPh>
    <rPh sb="41" eb="42">
      <t>オヨ</t>
    </rPh>
    <rPh sb="43" eb="45">
      <t>カンケイ</t>
    </rPh>
    <rPh sb="45" eb="47">
      <t>ショルイ</t>
    </rPh>
    <phoneticPr fontId="2"/>
  </si>
  <si>
    <t>令和５年度新型コロナウイルス感染症緊急包括支援交付金（医療分）に関する事業実施計画</t>
    <rPh sb="0" eb="2">
      <t>レイワ</t>
    </rPh>
    <rPh sb="3" eb="5">
      <t>ネンド</t>
    </rPh>
    <rPh sb="23" eb="26">
      <t>コウフキン</t>
    </rPh>
    <rPh sb="27" eb="29">
      <t>イリョウ</t>
    </rPh>
    <rPh sb="29" eb="30">
      <t>ブン</t>
    </rPh>
    <rPh sb="35" eb="37">
      <t>ジギョウ</t>
    </rPh>
    <rPh sb="37" eb="39">
      <t>ジッシ</t>
    </rPh>
    <phoneticPr fontId="2"/>
  </si>
  <si>
    <t>令和５年度新型コロナウイルス感染症緊急包括支援交付金（医療分）に関する事業実施計画及び関係書類の提出について</t>
    <rPh sb="5" eb="7">
      <t>シンガタ</t>
    </rPh>
    <rPh sb="14" eb="17">
      <t>カンセンショウ</t>
    </rPh>
    <rPh sb="17" eb="19">
      <t>キンキュウ</t>
    </rPh>
    <rPh sb="19" eb="21">
      <t>ホウカツ</t>
    </rPh>
    <rPh sb="21" eb="23">
      <t>シエン</t>
    </rPh>
    <rPh sb="23" eb="26">
      <t>コウフキン</t>
    </rPh>
    <rPh sb="27" eb="29">
      <t>イリョウ</t>
    </rPh>
    <rPh sb="29" eb="30">
      <t>ブン</t>
    </rPh>
    <rPh sb="35" eb="37">
      <t>ジギョウ</t>
    </rPh>
    <rPh sb="37" eb="39">
      <t>ジッシ</t>
    </rPh>
    <rPh sb="41" eb="42">
      <t>オヨ</t>
    </rPh>
    <rPh sb="43" eb="45">
      <t>カンケイ</t>
    </rPh>
    <rPh sb="45" eb="47">
      <t>ショルイ</t>
    </rPh>
    <phoneticPr fontId="2"/>
  </si>
  <si>
    <t>（16）新型コロナウイルス感染症重点医療機関等設備整備事業実施計画</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ジッシ</t>
    </rPh>
    <rPh sb="31" eb="33">
      <t>ケイカク</t>
    </rPh>
    <phoneticPr fontId="2"/>
  </si>
  <si>
    <t>（17）新型コロナウイルス感染症を疑う患者受入れのための救急・周産期・小児医療体制確保事業実施計画</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ジッシ</t>
    </rPh>
    <rPh sb="47" eb="49">
      <t>ケイカク</t>
    </rPh>
    <phoneticPr fontId="2"/>
  </si>
  <si>
    <t>令和５年度新型コロナウイルス感染症緊急包括支援交付金（医療分）の交付申請書</t>
    <rPh sb="0" eb="2">
      <t>レイワ</t>
    </rPh>
    <rPh sb="3" eb="5">
      <t>ネンド</t>
    </rPh>
    <rPh sb="27" eb="29">
      <t>イリョウ</t>
    </rPh>
    <rPh sb="29" eb="30">
      <t>ブン</t>
    </rPh>
    <rPh sb="32" eb="34">
      <t>コウフ</t>
    </rPh>
    <rPh sb="34" eb="37">
      <t>シンセイショ</t>
    </rPh>
    <phoneticPr fontId="2"/>
  </si>
  <si>
    <t>令和５年度新型コロナウイルス感染症緊急包括支援交付金（医療分）の事業実績報告書</t>
    <rPh sb="0" eb="2">
      <t>レイワ</t>
    </rPh>
    <rPh sb="3" eb="5">
      <t>ネンド</t>
    </rPh>
    <rPh sb="27" eb="29">
      <t>イリョウ</t>
    </rPh>
    <rPh sb="29" eb="30">
      <t>ブン</t>
    </rPh>
    <rPh sb="38" eb="39">
      <t>ショ</t>
    </rPh>
    <phoneticPr fontId="2"/>
  </si>
  <si>
    <t>令和５年度新型コロナウイルス感染症緊急包括支援交付金（医療分）調書</t>
    <rPh sb="5" eb="7">
      <t>シンガタ</t>
    </rPh>
    <rPh sb="14" eb="17">
      <t>カンセンショウ</t>
    </rPh>
    <rPh sb="17" eb="19">
      <t>キンキュウ</t>
    </rPh>
    <rPh sb="19" eb="21">
      <t>ホウカツ</t>
    </rPh>
    <rPh sb="21" eb="23">
      <t>シエン</t>
    </rPh>
    <rPh sb="23" eb="26">
      <t>コウフキン</t>
    </rPh>
    <rPh sb="27" eb="29">
      <t>イリョウ</t>
    </rPh>
    <rPh sb="29" eb="30">
      <t>ブン</t>
    </rPh>
    <rPh sb="31" eb="33">
      <t>チョウショ</t>
    </rPh>
    <phoneticPr fontId="2"/>
  </si>
  <si>
    <t>令和５年度新型コロナウイルス感染症緊急包括支援交付金（医療分）に関する事業実績</t>
    <rPh sb="5" eb="7">
      <t>シンガタ</t>
    </rPh>
    <rPh sb="23" eb="26">
      <t>コウフキン</t>
    </rPh>
    <rPh sb="27" eb="29">
      <t>イリョウ</t>
    </rPh>
    <rPh sb="29" eb="30">
      <t>ブン</t>
    </rPh>
    <rPh sb="35" eb="37">
      <t>ジギョウ</t>
    </rPh>
    <rPh sb="37" eb="39">
      <t>ジッセキ</t>
    </rPh>
    <phoneticPr fontId="2"/>
  </si>
  <si>
    <t>（15）新型コロナウイルス感染症重点医療機関体制整備事業実施計画（令和５年４月１日から５月７日まで）</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ジッシ</t>
    </rPh>
    <rPh sb="30" eb="32">
      <t>ケイカク</t>
    </rPh>
    <rPh sb="33" eb="35">
      <t>レイワ</t>
    </rPh>
    <rPh sb="36" eb="37">
      <t>ネン</t>
    </rPh>
    <rPh sb="38" eb="39">
      <t>ガツ</t>
    </rPh>
    <rPh sb="40" eb="41">
      <t>ニチ</t>
    </rPh>
    <rPh sb="44" eb="45">
      <t>ガツ</t>
    </rPh>
    <rPh sb="46" eb="47">
      <t>ニチ</t>
    </rPh>
    <phoneticPr fontId="2"/>
  </si>
  <si>
    <t>（15）新型コロナウイルス感染症重点医療機関体制整備事業実施計画（令和５年５月８日以降）</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ジッシ</t>
    </rPh>
    <rPh sb="30" eb="32">
      <t>ケイカク</t>
    </rPh>
    <rPh sb="33" eb="35">
      <t>レイワ</t>
    </rPh>
    <rPh sb="36" eb="37">
      <t>ネン</t>
    </rPh>
    <rPh sb="38" eb="39">
      <t>ガツ</t>
    </rPh>
    <rPh sb="40" eb="41">
      <t>ニチ</t>
    </rPh>
    <rPh sb="41" eb="43">
      <t>イコウ</t>
    </rPh>
    <phoneticPr fontId="2"/>
  </si>
  <si>
    <t>（15）新型コロナウイルス感染症重点医療機関体制整備事業実績（令和５年４月１日から５月７日まで）</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ジッセキ</t>
    </rPh>
    <rPh sb="31" eb="33">
      <t>レイワ</t>
    </rPh>
    <rPh sb="34" eb="35">
      <t>ネン</t>
    </rPh>
    <rPh sb="36" eb="37">
      <t>ガツ</t>
    </rPh>
    <rPh sb="38" eb="39">
      <t>ニチ</t>
    </rPh>
    <rPh sb="42" eb="43">
      <t>ガツ</t>
    </rPh>
    <rPh sb="44" eb="45">
      <t>ニチ</t>
    </rPh>
    <phoneticPr fontId="2"/>
  </si>
  <si>
    <t>（15）新型コロナウイルス感染症重点医療機関体制整備事業実績（令和５年５月８日以降）</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ジッセキ</t>
    </rPh>
    <rPh sb="31" eb="33">
      <t>レイワ</t>
    </rPh>
    <rPh sb="34" eb="35">
      <t>ネン</t>
    </rPh>
    <rPh sb="36" eb="37">
      <t>ガツ</t>
    </rPh>
    <rPh sb="38" eb="39">
      <t>ニチ</t>
    </rPh>
    <rPh sb="39" eb="41">
      <t>イコウ</t>
    </rPh>
    <phoneticPr fontId="2"/>
  </si>
  <si>
    <t>（16）新型コロナウイルス感染症重点医療機関等設備整備事業実績</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ジッセキ</t>
    </rPh>
    <phoneticPr fontId="2"/>
  </si>
  <si>
    <t>（17）新型コロナウイルス感染症を疑う患者受入れのための救急・周産期・小児医療体制確保事業実績</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ジッセキ</t>
    </rPh>
    <phoneticPr fontId="2"/>
  </si>
  <si>
    <t>　　　年　　月　　日厚生労働省発医政    第  号・厚生労働省発健康    第  号・厚生労働省発薬生    第  号をもって交付決定を受けた令和５年度新型コロナウイルス感染症緊急包括支援交付金（医療分）に係る消費税及び地方消費税に係る仕入控除税額については、次のとおり報告する。</t>
    <rPh sb="99" eb="101">
      <t>イリョウ</t>
    </rPh>
    <rPh sb="101" eb="102">
      <t>ブン</t>
    </rPh>
    <phoneticPr fontId="2"/>
  </si>
  <si>
    <t>　　　年　　月　　日厚生労働省発医政    第  号・厚生労働省発健康    第  号・厚生労働省発薬生    第  号をもって交付決定を受けた新型コロナウイルス感染症緊急包括支援交付金（医療分）に係る事業実績については、次の関係書類を添えて報告する。</t>
    <rPh sb="27" eb="29">
      <t>コウセイ</t>
    </rPh>
    <rPh sb="29" eb="32">
      <t>ロウドウショウ</t>
    </rPh>
    <rPh sb="32" eb="33">
      <t>ハツ</t>
    </rPh>
    <rPh sb="33" eb="35">
      <t>ケンコウ</t>
    </rPh>
    <rPh sb="94" eb="96">
      <t>イリョウ</t>
    </rPh>
    <rPh sb="96" eb="97">
      <t>ブン</t>
    </rPh>
    <phoneticPr fontId="2"/>
  </si>
  <si>
    <t>都道府県名　　</t>
    <rPh sb="0" eb="4">
      <t>トドウフケン</t>
    </rPh>
    <phoneticPr fontId="2"/>
  </si>
  <si>
    <t>うち国庫所要額</t>
    <rPh sb="2" eb="4">
      <t>コッコ</t>
    </rPh>
    <rPh sb="4" eb="6">
      <t>ショヨウ</t>
    </rPh>
    <rPh sb="6" eb="7">
      <t>ガク</t>
    </rPh>
    <phoneticPr fontId="2"/>
  </si>
  <si>
    <t>（L)=(I)*(K)or(J)</t>
    <phoneticPr fontId="2"/>
  </si>
  <si>
    <t>既交付決定額</t>
    <rPh sb="0" eb="1">
      <t>キ</t>
    </rPh>
    <rPh sb="1" eb="3">
      <t>コウフ</t>
    </rPh>
    <rPh sb="3" eb="5">
      <t>ケッテイ</t>
    </rPh>
    <rPh sb="5" eb="6">
      <t>ガク</t>
    </rPh>
    <phoneticPr fontId="2"/>
  </si>
  <si>
    <t>うち
国庫所要額</t>
    <rPh sb="3" eb="5">
      <t>コッコ</t>
    </rPh>
    <rPh sb="5" eb="7">
      <t>ショヨウ</t>
    </rPh>
    <rPh sb="7" eb="8">
      <t>ガク</t>
    </rPh>
    <phoneticPr fontId="2"/>
  </si>
  <si>
    <t>うち国庫所要額</t>
    <rPh sb="4" eb="6">
      <t>ショヨウ</t>
    </rPh>
    <phoneticPr fontId="2"/>
  </si>
  <si>
    <t>交付決定額</t>
    <rPh sb="0" eb="2">
      <t>コウフ</t>
    </rPh>
    <rPh sb="2" eb="5">
      <t>ケッテイガク</t>
    </rPh>
    <phoneticPr fontId="2"/>
  </si>
  <si>
    <t>うち交付金</t>
    <rPh sb="2" eb="5">
      <t>コウフキン</t>
    </rPh>
    <phoneticPr fontId="2"/>
  </si>
  <si>
    <t>（1）新型コロナウイルス感染症に関する相談窓口設置事業</t>
    <rPh sb="3" eb="5">
      <t>シンガタ</t>
    </rPh>
    <rPh sb="12" eb="15">
      <t>カンセンショウ</t>
    </rPh>
    <rPh sb="16" eb="17">
      <t>カン</t>
    </rPh>
    <rPh sb="19" eb="21">
      <t>ソウダン</t>
    </rPh>
    <rPh sb="21" eb="23">
      <t>マドグチ</t>
    </rPh>
    <rPh sb="23" eb="25">
      <t>セッチ</t>
    </rPh>
    <rPh sb="25" eb="27">
      <t>ジギョウ</t>
    </rPh>
    <phoneticPr fontId="1"/>
  </si>
  <si>
    <t>（2）新型コロナウイルス感染症対策事業</t>
    <rPh sb="15" eb="17">
      <t>タイサク</t>
    </rPh>
    <rPh sb="17" eb="19">
      <t>ジギョウ</t>
    </rPh>
    <phoneticPr fontId="1"/>
  </si>
  <si>
    <t>（3）新型コロナウイルス感染症患者等入院医療機関等設備整備事業（旧新型コロナウイルス感染症患者等入院医療機関設備整備事業）</t>
    <rPh sb="17" eb="18">
      <t>トウ</t>
    </rPh>
    <rPh sb="18" eb="20">
      <t>ニュウイン</t>
    </rPh>
    <rPh sb="20" eb="22">
      <t>イリョウ</t>
    </rPh>
    <rPh sb="22" eb="24">
      <t>キカン</t>
    </rPh>
    <rPh sb="24" eb="25">
      <t>トウ</t>
    </rPh>
    <rPh sb="25" eb="27">
      <t>セツビ</t>
    </rPh>
    <rPh sb="27" eb="29">
      <t>セイビ</t>
    </rPh>
    <rPh sb="29" eb="31">
      <t>ジギョウ</t>
    </rPh>
    <phoneticPr fontId="1"/>
  </si>
  <si>
    <t>（4）外来対応医療機関設備整備事業（旧帰国者・接触者外来等設備整備事業）</t>
    <rPh sb="11" eb="13">
      <t>セツビ</t>
    </rPh>
    <rPh sb="13" eb="15">
      <t>セイビ</t>
    </rPh>
    <rPh sb="15" eb="17">
      <t>ジギョウ</t>
    </rPh>
    <phoneticPr fontId="1"/>
  </si>
  <si>
    <t>（5）感染症検査機関等設備整備事業</t>
    <rPh sb="3" eb="6">
      <t>カンセンショウ</t>
    </rPh>
    <rPh sb="6" eb="8">
      <t>ケンサ</t>
    </rPh>
    <rPh sb="8" eb="10">
      <t>キカン</t>
    </rPh>
    <rPh sb="10" eb="11">
      <t>トウ</t>
    </rPh>
    <rPh sb="15" eb="17">
      <t>ジギョウ</t>
    </rPh>
    <phoneticPr fontId="1"/>
  </si>
  <si>
    <t>（6）感染症対策専門家派遣等事業</t>
    <phoneticPr fontId="2"/>
  </si>
  <si>
    <t>（7）新型コロナウイルス重症患者を診療する医療従事者派遣体制の確保事業</t>
    <phoneticPr fontId="2"/>
  </si>
  <si>
    <t>（8）DMAT・DPAT等医療チーム派遣事業</t>
    <phoneticPr fontId="2"/>
  </si>
  <si>
    <t>（9）新型コロナウイルスに感染した医師等にかわり診療等を行う医師等派遣体制の確保事業</t>
    <rPh sb="19" eb="20">
      <t>トウ</t>
    </rPh>
    <rPh sb="26" eb="27">
      <t>トウ</t>
    </rPh>
    <rPh sb="32" eb="33">
      <t>トウ</t>
    </rPh>
    <phoneticPr fontId="2"/>
  </si>
  <si>
    <t>（10）医療搬送体制等確保事業</t>
    <phoneticPr fontId="2"/>
  </si>
  <si>
    <t>（11）ヘリコプター患者搬送体制整備事業</t>
    <phoneticPr fontId="2"/>
  </si>
  <si>
    <t>（12）新型コロナウイルス感染症の影響に対応した医療機関の地域医療支援体制構築事業</t>
    <rPh sb="15" eb="16">
      <t>ショウ</t>
    </rPh>
    <phoneticPr fontId="2"/>
  </si>
  <si>
    <t>（13）新型コロナウイルス感染症により休業等となった医療機関等に対する継続・再開支援事業</t>
    <rPh sb="15" eb="16">
      <t>ショウ</t>
    </rPh>
    <rPh sb="30" eb="31">
      <t>トウ</t>
    </rPh>
    <rPh sb="35" eb="37">
      <t>ケイゾク</t>
    </rPh>
    <phoneticPr fontId="1"/>
  </si>
  <si>
    <t>（14）医療機関における新型コロナウイルス感染症の外国人患者受入れのための設備整備事業</t>
    <phoneticPr fontId="2"/>
  </si>
  <si>
    <t>（18）新型コロナウイルス感染症患者等入院医療機関における外国人患者の受入れ体制確保事業（旧新型コロナウイルス感染症患者等入院医療機関等における外国人患者の受入れ体制確保事業）</t>
    <rPh sb="67" eb="68">
      <t>トウ</t>
    </rPh>
    <phoneticPr fontId="2"/>
  </si>
  <si>
    <t>（19）新型コロナウイルス感染症重症患者に対応する医療従事者養成研修事業</t>
    <rPh sb="13" eb="16">
      <t>カンセンショウ</t>
    </rPh>
    <phoneticPr fontId="2"/>
  </si>
  <si>
    <t>（20）外来対応医療機関確保事業</t>
    <phoneticPr fontId="2"/>
  </si>
  <si>
    <t>（1）新型コロナウイルス感染症に関する相談窓口設置事業</t>
    <phoneticPr fontId="2"/>
  </si>
  <si>
    <t>（2）新型コロナウイルス感染症対策事業</t>
    <phoneticPr fontId="2"/>
  </si>
  <si>
    <t>（3）新型コロナウイルス感染症患者等入院医療機関等設備整備事業（旧新型コロナウイルス感染症患者等入院医療機関設備整備事業）</t>
    <phoneticPr fontId="2"/>
  </si>
  <si>
    <t>（4）外来対応医療機関設備整備事業（旧帰国者・接触者外来等設備整備事業）</t>
    <phoneticPr fontId="2"/>
  </si>
  <si>
    <t>（5）感染症検査機関等設備整備事業</t>
    <phoneticPr fontId="2"/>
  </si>
  <si>
    <t>（9）新型コロナウイルスに感染した医師等にかわり診療等を行う医師等派遣体制の確保事業</t>
    <phoneticPr fontId="2"/>
  </si>
  <si>
    <t>（12）新型コロナウイルス感染症の影響に対応した医療機関の地域医療支援体制構築事業</t>
    <phoneticPr fontId="2"/>
  </si>
  <si>
    <t>（13）新型コロナウイルス感染症により休業等となった医療機関等に対する継続・再開支援事業</t>
    <phoneticPr fontId="2"/>
  </si>
  <si>
    <t>（15）新型コロナウイルス感染症重点医療機関体制整備事業</t>
    <phoneticPr fontId="2"/>
  </si>
  <si>
    <t>（16）新型コロナウイルス感染症重点医療機関等設備整備事業</t>
    <phoneticPr fontId="2"/>
  </si>
  <si>
    <t>（17）新型コロナウイルス感染症を疑う患者受入れのための救急・周産期・小児医療体制確保事業</t>
    <phoneticPr fontId="2"/>
  </si>
  <si>
    <t>（21）令和４年度新型コロナウイルスワクチン接種体制支援等事業</t>
    <phoneticPr fontId="2"/>
  </si>
  <si>
    <t>（22）令和４年度新型コロナウイルス感染症緊急包括支援交付金（医療分）事業</t>
    <phoneticPr fontId="2"/>
  </si>
  <si>
    <r>
      <t>２　</t>
    </r>
    <r>
      <rPr>
        <sz val="11"/>
        <rFont val="ＭＳ 明朝"/>
        <family val="1"/>
        <charset val="128"/>
      </rPr>
      <t>新型コロナウイルス感染症緊急包括支援交付金（医療分）に関する事業実績</t>
    </r>
    <rPh sb="24" eb="26">
      <t>イリョウ</t>
    </rPh>
    <rPh sb="26" eb="27">
      <t>ブン</t>
    </rPh>
    <rPh sb="34" eb="36">
      <t>ジッセキ</t>
    </rPh>
    <phoneticPr fontId="2"/>
  </si>
  <si>
    <t>（L)=(I)*(K)or(J)</t>
  </si>
  <si>
    <t>うち、第1-1号様式の別紙2国庫所要額L欄の合計　金　　　　円（A）</t>
    <rPh sb="3" eb="4">
      <t>ダイ</t>
    </rPh>
    <rPh sb="7" eb="8">
      <t>ゴウ</t>
    </rPh>
    <rPh sb="8" eb="10">
      <t>ヨウシキ</t>
    </rPh>
    <rPh sb="11" eb="13">
      <t>ベッシ</t>
    </rPh>
    <rPh sb="14" eb="16">
      <t>コッコ</t>
    </rPh>
    <rPh sb="16" eb="19">
      <t>ショヨウガク</t>
    </rPh>
    <rPh sb="20" eb="21">
      <t>ラン</t>
    </rPh>
    <rPh sb="22" eb="24">
      <t>ゴウケイ</t>
    </rPh>
    <rPh sb="25" eb="26">
      <t>キン</t>
    </rPh>
    <rPh sb="30" eb="31">
      <t>エン</t>
    </rPh>
    <phoneticPr fontId="2"/>
  </si>
  <si>
    <t>うち、第1-2号様式の別紙2国庫所要額L欄の合計　金　　　　円（B）</t>
    <rPh sb="3" eb="4">
      <t>ダイ</t>
    </rPh>
    <rPh sb="7" eb="8">
      <t>ゴウ</t>
    </rPh>
    <rPh sb="8" eb="10">
      <t>ヨウシキ</t>
    </rPh>
    <rPh sb="11" eb="13">
      <t>ベッシ</t>
    </rPh>
    <rPh sb="14" eb="16">
      <t>コッコ</t>
    </rPh>
    <rPh sb="16" eb="19">
      <t>ショヨウガク</t>
    </rPh>
    <rPh sb="20" eb="21">
      <t>ラン</t>
    </rPh>
    <rPh sb="22" eb="24">
      <t>ゴウケイ</t>
    </rPh>
    <rPh sb="25" eb="26">
      <t>キン</t>
    </rPh>
    <rPh sb="30" eb="31">
      <t>エン</t>
    </rPh>
    <phoneticPr fontId="2"/>
  </si>
  <si>
    <t>金　　　　　　　円（A+B）</t>
    <phoneticPr fontId="2"/>
  </si>
  <si>
    <t>備　考
※事業実施期間を記載ください
（例）R5.4.1～R5.5.7</t>
    <rPh sb="0" eb="1">
      <t>ソナエ</t>
    </rPh>
    <rPh sb="2" eb="3">
      <t>コウ</t>
    </rPh>
    <rPh sb="5" eb="7">
      <t>ジギョウ</t>
    </rPh>
    <rPh sb="7" eb="9">
      <t>ジッシ</t>
    </rPh>
    <rPh sb="9" eb="11">
      <t>キカン</t>
    </rPh>
    <rPh sb="12" eb="14">
      <t>キサイ</t>
    </rPh>
    <rPh sb="20" eb="21">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</si>
</sst>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Red]\-#,##0\ "/>
    <numFmt numFmtId="177" formatCode="&quot;金&quot;#,##0&quot;円&quot;_ ;[Red]\-#,##0\ "/>
    <numFmt numFmtId="178" formatCode="#;\-#;&quot;&quot;;@"/>
    <numFmt numFmtId="179" formatCode="#,##0.000_ "/>
    <numFmt numFmtId="180" formatCode="#,##0&quot;円&quot;_ ;[Red]\-#,##0\ "/>
    <numFmt numFmtId="181" formatCode="#,##0;&quot;▲ &quot;#,##0"/>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name val="ＭＳ ゴシック"/>
      <family val="3"/>
      <charset val="128"/>
    </font>
    <font>
      <sz val="10"/>
      <color theme="1"/>
      <name val="ＭＳ ゴシック"/>
      <family val="3"/>
      <charset val="128"/>
    </font>
    <font>
      <sz val="11"/>
      <name val="明朝"/>
      <family val="1"/>
      <charset val="128"/>
    </font>
    <font>
      <sz val="12"/>
      <name val="ＭＳ Ｐゴシック"/>
      <family val="3"/>
      <charset val="128"/>
      <scheme val="minor"/>
    </font>
    <font>
      <sz val="11"/>
      <name val="ＭＳ Ｐゴシック"/>
      <family val="3"/>
      <charset val="128"/>
      <scheme val="minor"/>
    </font>
    <font>
      <sz val="6"/>
      <name val="明朝"/>
      <family val="3"/>
      <charset val="128"/>
    </font>
    <font>
      <sz val="11"/>
      <color indexed="8"/>
      <name val="ＭＳ Ｐゴシック"/>
      <family val="3"/>
      <charset val="128"/>
    </font>
    <font>
      <sz val="12"/>
      <name val="ＭＳ Ｐ明朝"/>
      <family val="1"/>
      <charset val="128"/>
    </font>
    <font>
      <sz val="12"/>
      <name val="HG丸ｺﾞｼｯｸM-PRO"/>
      <family val="3"/>
      <charset val="128"/>
    </font>
    <font>
      <sz val="11"/>
      <name val="HG丸ｺﾞｼｯｸM-PRO"/>
      <family val="3"/>
      <charset val="128"/>
    </font>
    <font>
      <sz val="10"/>
      <name val="ＭＳ 明朝"/>
      <family val="1"/>
      <charset val="128"/>
    </font>
    <font>
      <sz val="11"/>
      <name val="ＭＳ 明朝"/>
      <family val="1"/>
      <charset val="128"/>
    </font>
    <font>
      <sz val="20"/>
      <name val="ＭＳ 明朝"/>
      <family val="1"/>
      <charset val="128"/>
    </font>
    <font>
      <sz val="8"/>
      <name val="ＭＳ 明朝"/>
      <family val="1"/>
      <charset val="128"/>
    </font>
    <font>
      <sz val="11"/>
      <color theme="1"/>
      <name val="ＭＳ ゴシック"/>
      <family val="3"/>
      <charset val="128"/>
    </font>
    <font>
      <sz val="12"/>
      <color rgb="FFFF0000"/>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1"/>
      <color theme="1"/>
      <name val="ＭＳ 明朝"/>
      <family val="1"/>
      <charset val="128"/>
    </font>
    <font>
      <sz val="11"/>
      <color theme="1"/>
      <name val="HG丸ｺﾞｼｯｸM-PRO"/>
      <family val="3"/>
      <charset val="128"/>
    </font>
    <font>
      <sz val="11"/>
      <color theme="1"/>
      <name val="ＭＳ Ｐゴシック"/>
      <family val="3"/>
      <charset val="128"/>
    </font>
    <font>
      <strike/>
      <sz val="11"/>
      <color rgb="FFFF0000"/>
      <name val="HG丸ｺﾞｼｯｸM-PRO"/>
      <family val="3"/>
      <charset val="128"/>
    </font>
    <font>
      <strike/>
      <sz val="12"/>
      <color rgb="FFFF0000"/>
      <name val="HG丸ｺﾞｼｯｸM-PRO"/>
      <family val="3"/>
      <charset val="128"/>
    </font>
    <font>
      <sz val="12"/>
      <color theme="1"/>
      <name val="HG丸ｺﾞｼｯｸM-PRO"/>
      <family val="3"/>
      <charset val="128"/>
    </font>
    <font>
      <sz val="12"/>
      <color theme="1"/>
      <name val="ＭＳ 明朝"/>
      <family val="1"/>
      <charset val="128"/>
    </font>
    <font>
      <sz val="12"/>
      <color theme="1"/>
      <name val="ＭＳ ゴシック"/>
      <family val="3"/>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s>
  <cellStyleXfs count="5">
    <xf numFmtId="0" fontId="0" fillId="0" borderId="0"/>
    <xf numFmtId="38" fontId="1" fillId="0" borderId="0" applyFont="0" applyFill="0" applyBorder="0" applyAlignment="0" applyProtection="0"/>
    <xf numFmtId="0" fontId="10" fillId="0" borderId="0"/>
    <xf numFmtId="0" fontId="29" fillId="0" borderId="0"/>
    <xf numFmtId="38" fontId="29" fillId="0" borderId="0" applyFont="0" applyFill="0" applyBorder="0" applyAlignment="0" applyProtection="0"/>
  </cellStyleXfs>
  <cellXfs count="635">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Fill="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0" borderId="0" xfId="0" applyFont="1" applyFill="1" applyAlignment="1">
      <alignment vertical="center"/>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Fill="1" applyAlignment="1">
      <alignment horizontal="centerContinuous" vertical="center"/>
    </xf>
    <xf numFmtId="0" fontId="7" fillId="0" borderId="0" xfId="0" applyFont="1" applyFill="1" applyBorder="1" applyAlignment="1">
      <alignment vertical="center"/>
    </xf>
    <xf numFmtId="0" fontId="7" fillId="2"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3" fontId="7" fillId="0" borderId="6" xfId="0" applyNumberFormat="1" applyFont="1" applyFill="1" applyBorder="1" applyAlignment="1">
      <alignment vertical="center"/>
    </xf>
    <xf numFmtId="0" fontId="7" fillId="0" borderId="1" xfId="0" applyFont="1" applyFill="1" applyBorder="1" applyAlignment="1">
      <alignment vertical="center" wrapText="1"/>
    </xf>
    <xf numFmtId="178" fontId="7" fillId="0" borderId="1" xfId="0" applyNumberFormat="1" applyFont="1" applyFill="1" applyBorder="1" applyAlignment="1">
      <alignment vertical="center" wrapText="1"/>
    </xf>
    <xf numFmtId="178" fontId="7" fillId="0" borderId="7" xfId="0" applyNumberFormat="1" applyFont="1" applyFill="1" applyBorder="1" applyAlignment="1">
      <alignment vertical="center" wrapText="1"/>
    </xf>
    <xf numFmtId="178" fontId="7" fillId="0" borderId="14" xfId="0" applyNumberFormat="1" applyFont="1" applyFill="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Fill="1" applyBorder="1" applyAlignment="1">
      <alignment vertical="center" wrapText="1"/>
    </xf>
    <xf numFmtId="12" fontId="7" fillId="0" borderId="6" xfId="0" quotePrefix="1" applyNumberFormat="1" applyFont="1" applyFill="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xf>
    <xf numFmtId="0" fontId="7" fillId="0" borderId="0" xfId="0" applyFont="1" applyFill="1" applyAlignment="1">
      <alignment wrapText="1"/>
    </xf>
    <xf numFmtId="3" fontId="7" fillId="0" borderId="7" xfId="0" applyNumberFormat="1"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9" xfId="0" applyFont="1" applyFill="1" applyBorder="1" applyAlignment="1">
      <alignment horizontal="center" vertical="center"/>
    </xf>
    <xf numFmtId="179" fontId="7" fillId="0" borderId="7"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6" xfId="0" applyFont="1" applyFill="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horizontal="right" vertical="center"/>
    </xf>
    <xf numFmtId="0" fontId="7" fillId="0" borderId="14" xfId="0" applyFont="1" applyFill="1" applyBorder="1" applyAlignment="1">
      <alignment vertical="center" wrapText="1"/>
    </xf>
    <xf numFmtId="3" fontId="7" fillId="0" borderId="9" xfId="0" applyNumberFormat="1" applyFont="1" applyFill="1" applyBorder="1" applyAlignment="1">
      <alignment vertical="center" wrapText="1"/>
    </xf>
    <xf numFmtId="0" fontId="7" fillId="0" borderId="6" xfId="0" applyFont="1" applyFill="1" applyBorder="1" applyAlignment="1">
      <alignment vertical="center"/>
    </xf>
    <xf numFmtId="3" fontId="7" fillId="0" borderId="9"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178" fontId="7" fillId="0" borderId="6" xfId="0" applyNumberFormat="1" applyFont="1" applyFill="1" applyBorder="1" applyAlignment="1">
      <alignment vertical="center" wrapText="1"/>
    </xf>
    <xf numFmtId="177" fontId="4" fillId="0" borderId="0" xfId="0" applyNumberFormat="1" applyFont="1" applyFill="1" applyBorder="1" applyAlignment="1">
      <alignment horizontal="left" vertical="center"/>
    </xf>
    <xf numFmtId="0" fontId="3"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applyFont="1" applyAlignment="1"/>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0" fontId="10" fillId="0" borderId="0" xfId="2" applyFont="1"/>
    <xf numFmtId="20" fontId="10" fillId="0" borderId="0" xfId="2" applyNumberFormat="1" applyFont="1"/>
    <xf numFmtId="0" fontId="18"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Fill="1" applyBorder="1" applyAlignment="1">
      <alignment vertical="center" wrapText="1"/>
    </xf>
    <xf numFmtId="0" fontId="21" fillId="0" borderId="0" xfId="0" applyFont="1" applyBorder="1" applyAlignment="1">
      <alignment horizontal="center" vertical="center" wrapText="1"/>
    </xf>
    <xf numFmtId="0" fontId="20" fillId="0" borderId="35" xfId="0" applyFont="1" applyBorder="1" applyAlignment="1">
      <alignment vertical="center" wrapText="1"/>
    </xf>
    <xf numFmtId="0" fontId="7" fillId="0" borderId="1" xfId="0" applyFont="1" applyFill="1" applyBorder="1" applyAlignment="1">
      <alignment vertical="center"/>
    </xf>
    <xf numFmtId="0" fontId="19"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1" xfId="2" applyFont="1" applyFill="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1"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22" fillId="0" borderId="28"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2" fillId="0" borderId="30" xfId="0" applyFont="1" applyFill="1" applyBorder="1" applyAlignment="1">
      <alignment horizontal="left" vertical="center" wrapText="1"/>
    </xf>
    <xf numFmtId="0" fontId="23"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38" fontId="7" fillId="0" borderId="0" xfId="1" applyFont="1" applyFill="1" applyBorder="1" applyAlignment="1">
      <alignment vertical="center"/>
    </xf>
    <xf numFmtId="0" fontId="7" fillId="0" borderId="4" xfId="0" applyFont="1" applyFill="1" applyBorder="1" applyAlignment="1">
      <alignment vertical="center" wrapText="1"/>
    </xf>
    <xf numFmtId="0" fontId="7" fillId="0" borderId="8" xfId="0" applyFont="1" applyFill="1" applyBorder="1" applyAlignment="1">
      <alignment horizontal="center" vertical="center"/>
    </xf>
    <xf numFmtId="0" fontId="7" fillId="0" borderId="4" xfId="0" applyFont="1" applyFill="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Fill="1" applyBorder="1" applyAlignment="1">
      <alignment vertical="center" wrapText="1"/>
    </xf>
    <xf numFmtId="3" fontId="7" fillId="0" borderId="38" xfId="0" applyNumberFormat="1" applyFont="1" applyFill="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Fill="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0"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1" fillId="0" borderId="39" xfId="0" applyFont="1" applyFill="1" applyBorder="1" applyAlignment="1">
      <alignment horizontal="center" vertical="center" wrapText="1"/>
    </xf>
    <xf numFmtId="0" fontId="20" fillId="0" borderId="40" xfId="0" applyFont="1" applyBorder="1" applyAlignment="1">
      <alignment vertical="center" wrapText="1"/>
    </xf>
    <xf numFmtId="0" fontId="7" fillId="0" borderId="0" xfId="0" applyFont="1" applyFill="1" applyAlignment="1">
      <alignment horizontal="center" vertical="center"/>
    </xf>
    <xf numFmtId="178" fontId="7" fillId="0" borderId="13" xfId="0" applyNumberFormat="1" applyFont="1" applyFill="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Fill="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Fill="1" applyBorder="1" applyAlignment="1">
      <alignment vertical="center" wrapText="1"/>
    </xf>
    <xf numFmtId="3" fontId="7" fillId="0" borderId="0" xfId="0" applyNumberFormat="1" applyFont="1" applyFill="1" applyAlignment="1">
      <alignment vertical="center" wrapText="1"/>
    </xf>
    <xf numFmtId="179" fontId="7" fillId="2" borderId="7" xfId="0" applyNumberFormat="1" applyFont="1" applyFill="1" applyBorder="1" applyAlignment="1" applyProtection="1">
      <alignment horizontal="center" vertical="center" wrapText="1"/>
    </xf>
    <xf numFmtId="0" fontId="26" fillId="0" borderId="0" xfId="0" applyFont="1" applyFill="1" applyAlignment="1">
      <alignment vertical="center"/>
    </xf>
    <xf numFmtId="12" fontId="7" fillId="0" borderId="1" xfId="0" quotePrefix="1" applyNumberFormat="1" applyFont="1" applyFill="1" applyBorder="1" applyAlignment="1">
      <alignment horizontal="center" vertical="center" wrapText="1"/>
    </xf>
    <xf numFmtId="3" fontId="7" fillId="0" borderId="13"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2" fontId="7" fillId="0" borderId="38" xfId="0" quotePrefix="1" applyNumberFormat="1" applyFont="1" applyFill="1" applyBorder="1" applyAlignment="1">
      <alignment horizontal="center" vertical="center" wrapText="1"/>
    </xf>
    <xf numFmtId="3" fontId="7" fillId="0" borderId="41" xfId="0" applyNumberFormat="1" applyFont="1" applyFill="1" applyBorder="1" applyAlignment="1">
      <alignment vertical="center" wrapText="1"/>
    </xf>
    <xf numFmtId="179" fontId="7" fillId="0" borderId="41" xfId="0" applyNumberFormat="1" applyFont="1" applyFill="1" applyBorder="1" applyAlignment="1">
      <alignment vertical="center" wrapText="1"/>
    </xf>
    <xf numFmtId="179" fontId="7" fillId="2" borderId="13" xfId="0" applyNumberFormat="1" applyFont="1" applyFill="1" applyBorder="1" applyAlignment="1" applyProtection="1">
      <alignment horizontal="center" vertical="center" wrapText="1"/>
    </xf>
    <xf numFmtId="179" fontId="7" fillId="2" borderId="41" xfId="0" applyNumberFormat="1" applyFont="1" applyFill="1" applyBorder="1" applyAlignment="1" applyProtection="1">
      <alignment horizontal="center" vertical="center" wrapText="1"/>
    </xf>
    <xf numFmtId="0" fontId="20" fillId="0" borderId="24" xfId="0" applyFont="1" applyFill="1" applyBorder="1" applyAlignment="1">
      <alignment horizontal="left" vertical="center" wrapText="1"/>
    </xf>
    <xf numFmtId="0" fontId="20" fillId="0" borderId="0" xfId="0" applyFont="1" applyAlignment="1">
      <alignment horizontal="left"/>
    </xf>
    <xf numFmtId="0" fontId="0" fillId="0" borderId="24" xfId="0" applyFont="1" applyBorder="1" applyAlignment="1">
      <alignment vertical="center" wrapText="1"/>
    </xf>
    <xf numFmtId="0" fontId="20"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7" fillId="0" borderId="0" xfId="0" applyFont="1" applyFill="1" applyAlignment="1">
      <alignment horizontal="center" vertical="center"/>
    </xf>
    <xf numFmtId="0" fontId="24" fillId="0" borderId="0" xfId="0" applyFont="1" applyFill="1" applyAlignment="1">
      <alignment vertical="center" wrapText="1"/>
    </xf>
    <xf numFmtId="0" fontId="25" fillId="0" borderId="12" xfId="0" applyFont="1" applyFill="1" applyBorder="1" applyAlignment="1">
      <alignment horizontal="center" vertical="center"/>
    </xf>
    <xf numFmtId="0" fontId="25" fillId="0" borderId="1" xfId="0" applyFont="1" applyFill="1" applyBorder="1" applyAlignment="1">
      <alignment horizontal="center" vertical="center"/>
    </xf>
    <xf numFmtId="0" fontId="7" fillId="6" borderId="5" xfId="0" applyFont="1" applyFill="1" applyBorder="1" applyAlignment="1">
      <alignment vertical="center" wrapText="1"/>
    </xf>
    <xf numFmtId="0" fontId="7" fillId="0" borderId="6" xfId="0" quotePrefix="1" applyFont="1" applyFill="1" applyBorder="1" applyAlignment="1">
      <alignment horizontal="center"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27" fillId="0" borderId="0" xfId="0" applyFont="1" applyFill="1" applyAlignment="1">
      <alignment vertical="center"/>
    </xf>
    <xf numFmtId="0" fontId="0" fillId="0" borderId="0" xfId="0" applyFont="1"/>
    <xf numFmtId="0" fontId="4" fillId="0" borderId="0" xfId="0" applyFont="1" applyAlignment="1">
      <alignment vertical="center" wrapText="1"/>
    </xf>
    <xf numFmtId="0" fontId="28" fillId="2" borderId="6" xfId="0" applyFont="1" applyFill="1" applyBorder="1" applyAlignment="1">
      <alignment vertical="center" wrapText="1" shrinkToFit="1"/>
    </xf>
    <xf numFmtId="0" fontId="28" fillId="2" borderId="1" xfId="0" applyFont="1" applyFill="1" applyBorder="1" applyAlignment="1">
      <alignment vertical="center" wrapText="1" shrinkToFit="1"/>
    </xf>
    <xf numFmtId="0" fontId="7" fillId="0" borderId="0" xfId="0" applyFont="1" applyFill="1" applyAlignment="1">
      <alignment horizontal="center" vertical="center"/>
    </xf>
    <xf numFmtId="0" fontId="4" fillId="17" borderId="0" xfId="0" applyFont="1" applyFill="1" applyAlignment="1">
      <alignment vertical="center"/>
    </xf>
    <xf numFmtId="0" fontId="4" fillId="17" borderId="0" xfId="0" applyFont="1" applyFill="1" applyAlignment="1">
      <alignment horizontal="right" vertical="center"/>
    </xf>
    <xf numFmtId="0" fontId="5" fillId="0" borderId="0" xfId="0" applyFont="1" applyAlignment="1">
      <alignment horizontal="left" vertical="center" indent="1"/>
    </xf>
    <xf numFmtId="176" fontId="3" fillId="17" borderId="2" xfId="0" applyNumberFormat="1" applyFont="1" applyFill="1" applyBorder="1" applyAlignment="1">
      <alignment vertical="center"/>
    </xf>
    <xf numFmtId="176" fontId="3" fillId="17" borderId="4" xfId="0" applyNumberFormat="1" applyFont="1" applyFill="1" applyBorder="1" applyAlignment="1">
      <alignment vertical="center"/>
    </xf>
    <xf numFmtId="3" fontId="7" fillId="2" borderId="0" xfId="0" applyNumberFormat="1" applyFont="1" applyFill="1" applyBorder="1" applyAlignment="1">
      <alignment vertical="center" wrapText="1"/>
    </xf>
    <xf numFmtId="3" fontId="7" fillId="0" borderId="0" xfId="0" applyNumberFormat="1" applyFont="1" applyFill="1" applyBorder="1" applyAlignment="1">
      <alignment vertical="center" wrapText="1"/>
    </xf>
    <xf numFmtId="3" fontId="7" fillId="0" borderId="2" xfId="0" applyNumberFormat="1" applyFont="1" applyFill="1" applyBorder="1" applyAlignment="1">
      <alignment vertical="center" wrapText="1"/>
    </xf>
    <xf numFmtId="0" fontId="4" fillId="17" borderId="0" xfId="0" applyFont="1" applyFill="1" applyAlignment="1">
      <alignment horizontal="right" vertical="center"/>
    </xf>
    <xf numFmtId="0" fontId="30" fillId="0" borderId="0" xfId="3" applyFont="1" applyBorder="1" applyAlignment="1">
      <alignment vertical="center"/>
    </xf>
    <xf numFmtId="0" fontId="31" fillId="0" borderId="0" xfId="3" applyFont="1" applyAlignment="1">
      <alignment vertical="center"/>
    </xf>
    <xf numFmtId="0" fontId="31" fillId="0" borderId="0" xfId="3" applyFont="1" applyAlignment="1">
      <alignment horizontal="centerContinuous" vertical="center"/>
    </xf>
    <xf numFmtId="0" fontId="30" fillId="0" borderId="0" xfId="3" applyFont="1" applyAlignment="1">
      <alignment vertical="center"/>
    </xf>
    <xf numFmtId="0" fontId="31" fillId="0" borderId="1" xfId="3" applyFont="1" applyBorder="1" applyAlignment="1">
      <alignment horizontal="center" vertical="center" wrapText="1"/>
    </xf>
    <xf numFmtId="0" fontId="31" fillId="0" borderId="8" xfId="3" applyFont="1" applyBorder="1" applyAlignment="1">
      <alignment vertical="center" wrapText="1"/>
    </xf>
    <xf numFmtId="0" fontId="31" fillId="0" borderId="4" xfId="3" applyFont="1" applyBorder="1" applyAlignment="1">
      <alignment horizontal="right" vertical="center" wrapText="1"/>
    </xf>
    <xf numFmtId="0" fontId="31" fillId="0" borderId="4" xfId="3" applyFont="1" applyBorder="1" applyAlignment="1">
      <alignment vertical="center" wrapText="1"/>
    </xf>
    <xf numFmtId="0" fontId="31" fillId="0" borderId="1" xfId="3" applyFont="1" applyBorder="1" applyAlignment="1">
      <alignment vertical="center" wrapText="1"/>
    </xf>
    <xf numFmtId="38" fontId="31" fillId="0" borderId="1" xfId="4" applyFont="1" applyBorder="1" applyAlignment="1">
      <alignment horizontal="right" vertical="center" wrapText="1"/>
    </xf>
    <xf numFmtId="38" fontId="31" fillId="0" borderId="44" xfId="4" applyFont="1" applyBorder="1" applyAlignment="1">
      <alignment horizontal="right" vertical="center" wrapText="1"/>
    </xf>
    <xf numFmtId="0" fontId="31" fillId="0" borderId="1" xfId="3" applyFont="1" applyFill="1" applyBorder="1" applyAlignment="1">
      <alignment vertical="center" wrapText="1"/>
    </xf>
    <xf numFmtId="38" fontId="31" fillId="0" borderId="1" xfId="4" applyFont="1" applyFill="1" applyBorder="1" applyAlignment="1">
      <alignment vertical="center" wrapText="1"/>
    </xf>
    <xf numFmtId="0" fontId="31" fillId="0" borderId="1" xfId="3" applyFont="1" applyFill="1" applyBorder="1" applyAlignment="1">
      <alignment horizontal="left" vertical="center" wrapText="1"/>
    </xf>
    <xf numFmtId="0" fontId="31" fillId="0" borderId="6" xfId="3" applyFont="1" applyFill="1" applyBorder="1" applyAlignment="1">
      <alignment vertical="center" wrapText="1"/>
    </xf>
    <xf numFmtId="0" fontId="31" fillId="0" borderId="0" xfId="3" applyFont="1" applyBorder="1" applyAlignment="1">
      <alignment vertical="center"/>
    </xf>
    <xf numFmtId="38" fontId="31" fillId="0" borderId="1" xfId="4" applyFont="1" applyBorder="1" applyAlignment="1">
      <alignment horizontal="right" vertical="center"/>
    </xf>
    <xf numFmtId="0" fontId="31" fillId="0" borderId="1" xfId="3" applyFont="1" applyBorder="1" applyAlignment="1">
      <alignment vertical="center"/>
    </xf>
    <xf numFmtId="3" fontId="31" fillId="0" borderId="0" xfId="3" applyNumberFormat="1" applyFont="1" applyBorder="1" applyAlignment="1">
      <alignment horizontal="right" vertical="center"/>
    </xf>
    <xf numFmtId="0" fontId="34" fillId="0" borderId="0" xfId="3" applyFont="1" applyBorder="1" applyAlignment="1">
      <alignment vertical="center"/>
    </xf>
    <xf numFmtId="0" fontId="34" fillId="0" borderId="0" xfId="3" applyFont="1" applyAlignment="1">
      <alignment vertical="center"/>
    </xf>
    <xf numFmtId="0" fontId="31" fillId="0" borderId="8" xfId="3" applyFont="1" applyFill="1" applyBorder="1" applyAlignment="1">
      <alignment vertical="center" wrapText="1"/>
    </xf>
    <xf numFmtId="0" fontId="31" fillId="0" borderId="4" xfId="3" applyFont="1" applyFill="1" applyBorder="1" applyAlignment="1">
      <alignment vertical="center" wrapText="1"/>
    </xf>
    <xf numFmtId="0" fontId="31" fillId="0" borderId="4" xfId="3" applyFont="1" applyFill="1" applyBorder="1" applyAlignment="1">
      <alignment horizontal="left" vertical="center" wrapText="1"/>
    </xf>
    <xf numFmtId="0" fontId="31" fillId="0" borderId="1" xfId="3" applyFont="1" applyFill="1" applyBorder="1" applyAlignment="1">
      <alignment horizontal="center" vertical="center" wrapText="1"/>
    </xf>
    <xf numFmtId="38" fontId="31" fillId="0" borderId="4" xfId="4" applyFont="1" applyFill="1" applyBorder="1" applyAlignment="1">
      <alignment vertical="center" wrapText="1"/>
    </xf>
    <xf numFmtId="0" fontId="31" fillId="0" borderId="12" xfId="3" applyFont="1" applyFill="1" applyBorder="1" applyAlignment="1">
      <alignment horizontal="center" vertical="center" wrapText="1"/>
    </xf>
    <xf numFmtId="0" fontId="35" fillId="0" borderId="0" xfId="3" applyFont="1" applyBorder="1" applyAlignment="1">
      <alignment vertical="center"/>
    </xf>
    <xf numFmtId="0" fontId="36" fillId="0" borderId="0" xfId="3" applyFont="1" applyAlignment="1">
      <alignment vertical="center"/>
    </xf>
    <xf numFmtId="0" fontId="36" fillId="0" borderId="0" xfId="3" applyFont="1" applyAlignment="1">
      <alignment horizontal="centerContinuous" vertical="center"/>
    </xf>
    <xf numFmtId="0" fontId="35" fillId="0" borderId="0" xfId="3" applyFont="1" applyAlignment="1">
      <alignment vertical="center"/>
    </xf>
    <xf numFmtId="0" fontId="30" fillId="0" borderId="0" xfId="3" applyFont="1" applyAlignment="1">
      <alignment horizontal="right" vertical="center"/>
    </xf>
    <xf numFmtId="0" fontId="31" fillId="0" borderId="0" xfId="3" applyFont="1" applyAlignment="1">
      <alignment horizontal="right" vertical="center"/>
    </xf>
    <xf numFmtId="0" fontId="36" fillId="0" borderId="45" xfId="3" applyFont="1" applyFill="1" applyBorder="1" applyAlignment="1">
      <alignment vertical="center" wrapText="1"/>
    </xf>
    <xf numFmtId="0" fontId="36" fillId="0" borderId="0" xfId="3" applyFont="1" applyAlignment="1">
      <alignment horizontal="right" vertical="center"/>
    </xf>
    <xf numFmtId="0" fontId="36" fillId="0" borderId="0" xfId="3" applyFont="1" applyFill="1" applyBorder="1" applyAlignment="1">
      <alignment vertical="center" wrapText="1"/>
    </xf>
    <xf numFmtId="0" fontId="36" fillId="0" borderId="45" xfId="3" applyFont="1" applyFill="1" applyBorder="1" applyAlignment="1">
      <alignment vertical="center"/>
    </xf>
    <xf numFmtId="0" fontId="36" fillId="0" borderId="0" xfId="3" applyFont="1" applyFill="1" applyBorder="1" applyAlignment="1">
      <alignment vertical="center"/>
    </xf>
    <xf numFmtId="0" fontId="36" fillId="0" borderId="10" xfId="3" applyFont="1" applyFill="1" applyBorder="1" applyAlignment="1">
      <alignment vertical="center"/>
    </xf>
    <xf numFmtId="38" fontId="36" fillId="0" borderId="8" xfId="4" applyFont="1" applyFill="1" applyBorder="1" applyAlignment="1">
      <alignment vertical="center" wrapText="1"/>
    </xf>
    <xf numFmtId="38" fontId="36" fillId="0" borderId="0" xfId="4" applyFont="1" applyFill="1" applyBorder="1" applyAlignment="1">
      <alignment vertical="center" wrapText="1"/>
    </xf>
    <xf numFmtId="3" fontId="7" fillId="17" borderId="6" xfId="0" applyNumberFormat="1" applyFont="1" applyFill="1" applyBorder="1" applyAlignment="1">
      <alignment vertical="center" wrapText="1"/>
    </xf>
    <xf numFmtId="38" fontId="36" fillId="17" borderId="13" xfId="4" applyFont="1" applyFill="1" applyBorder="1" applyAlignment="1">
      <alignment horizontal="left" vertical="center" wrapText="1"/>
    </xf>
    <xf numFmtId="0" fontId="37" fillId="0" borderId="0" xfId="0" applyFont="1" applyAlignment="1">
      <alignment vertical="center"/>
    </xf>
    <xf numFmtId="0" fontId="37" fillId="0" borderId="0" xfId="0" applyFont="1" applyAlignment="1">
      <alignment vertical="top"/>
    </xf>
    <xf numFmtId="38" fontId="7" fillId="0" borderId="7" xfId="1" applyFont="1" applyFill="1" applyBorder="1" applyAlignment="1">
      <alignment vertical="center" wrapText="1"/>
    </xf>
    <xf numFmtId="0" fontId="19" fillId="0" borderId="0" xfId="0" applyFont="1" applyFill="1" applyBorder="1" applyAlignment="1">
      <alignment vertical="center" wrapText="1"/>
    </xf>
    <xf numFmtId="0" fontId="38" fillId="0" borderId="0" xfId="0" applyFont="1" applyAlignment="1">
      <alignment vertical="center"/>
    </xf>
    <xf numFmtId="0" fontId="38" fillId="0" borderId="0" xfId="0" applyFont="1"/>
    <xf numFmtId="0" fontId="40" fillId="0" borderId="0" xfId="0" applyFont="1" applyAlignment="1">
      <alignment horizontal="left" vertical="center"/>
    </xf>
    <xf numFmtId="0" fontId="40" fillId="0" borderId="0" xfId="0" applyFont="1" applyAlignment="1">
      <alignment horizontal="right" vertical="center"/>
    </xf>
    <xf numFmtId="0" fontId="38" fillId="0" borderId="1" xfId="0" applyFont="1" applyBorder="1" applyAlignment="1">
      <alignment horizontal="left" vertical="center"/>
    </xf>
    <xf numFmtId="38" fontId="38" fillId="17" borderId="1" xfId="1" applyFont="1" applyFill="1" applyBorder="1" applyAlignment="1">
      <alignment horizontal="right" vertical="center"/>
    </xf>
    <xf numFmtId="0" fontId="38" fillId="0" borderId="0" xfId="0" quotePrefix="1" applyFont="1"/>
    <xf numFmtId="0" fontId="38" fillId="0" borderId="1" xfId="0" applyFont="1" applyBorder="1" applyAlignment="1">
      <alignment vertical="center"/>
    </xf>
    <xf numFmtId="181" fontId="38" fillId="0" borderId="1" xfId="0" applyNumberFormat="1" applyFont="1" applyFill="1" applyBorder="1" applyAlignment="1">
      <alignment horizontal="right" vertical="center"/>
    </xf>
    <xf numFmtId="0" fontId="7" fillId="0" borderId="0" xfId="0" applyFont="1" applyFill="1" applyAlignment="1">
      <alignment horizontal="center" vertical="center"/>
    </xf>
    <xf numFmtId="0" fontId="41" fillId="0" borderId="0" xfId="0" applyFont="1" applyFill="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0" fontId="28" fillId="0" borderId="1" xfId="0" applyFont="1" applyFill="1" applyBorder="1" applyAlignment="1">
      <alignment horizontal="center" vertical="center" wrapText="1"/>
    </xf>
    <xf numFmtId="0" fontId="28" fillId="2" borderId="5" xfId="0" applyFont="1" applyFill="1" applyBorder="1" applyAlignment="1">
      <alignment vertical="center" wrapText="1" shrinkToFit="1"/>
    </xf>
    <xf numFmtId="0" fontId="28" fillId="2" borderId="52" xfId="0" applyFont="1" applyFill="1" applyBorder="1" applyAlignment="1">
      <alignment vertical="center" wrapText="1" shrinkToFit="1"/>
    </xf>
    <xf numFmtId="0" fontId="28" fillId="2" borderId="6" xfId="0" applyFont="1" applyFill="1" applyBorder="1" applyAlignment="1">
      <alignment vertical="center" wrapText="1"/>
    </xf>
    <xf numFmtId="0" fontId="28" fillId="2" borderId="1" xfId="0" applyFont="1" applyFill="1" applyBorder="1" applyAlignment="1">
      <alignment vertical="center" wrapText="1"/>
    </xf>
    <xf numFmtId="0" fontId="28" fillId="2" borderId="5" xfId="0" applyFont="1" applyFill="1" applyBorder="1" applyAlignment="1">
      <alignment horizontal="center" vertical="center" wrapText="1" shrinkToFit="1"/>
    </xf>
    <xf numFmtId="0" fontId="28" fillId="2" borderId="55" xfId="0" applyFont="1" applyFill="1" applyBorder="1" applyAlignment="1">
      <alignment vertical="center" wrapText="1" shrinkToFit="1"/>
    </xf>
    <xf numFmtId="0" fontId="28" fillId="2" borderId="56" xfId="0" applyFont="1" applyFill="1" applyBorder="1" applyAlignment="1">
      <alignment vertical="center" wrapText="1" shrinkToFit="1"/>
    </xf>
    <xf numFmtId="0" fontId="28" fillId="2" borderId="57" xfId="0" applyFont="1" applyFill="1" applyBorder="1" applyAlignment="1">
      <alignment vertical="center" wrapText="1" shrinkToFit="1"/>
    </xf>
    <xf numFmtId="0" fontId="28" fillId="2" borderId="0" xfId="0" applyFont="1" applyFill="1" applyBorder="1" applyAlignment="1">
      <alignment vertical="center" wrapText="1" shrinkToFit="1"/>
    </xf>
    <xf numFmtId="0" fontId="28" fillId="0" borderId="5" xfId="0" applyFont="1" applyFill="1" applyBorder="1" applyAlignment="1">
      <alignment vertical="center" wrapText="1"/>
    </xf>
    <xf numFmtId="0" fontId="28" fillId="0" borderId="6" xfId="0" applyFont="1" applyFill="1" applyBorder="1" applyAlignment="1">
      <alignment horizontal="center" vertical="center"/>
    </xf>
    <xf numFmtId="0" fontId="28" fillId="0" borderId="3" xfId="0" applyFont="1" applyFill="1" applyBorder="1" applyAlignment="1">
      <alignment horizontal="right" vertical="center"/>
    </xf>
    <xf numFmtId="12" fontId="28" fillId="0" borderId="6" xfId="0" quotePrefix="1" applyNumberFormat="1" applyFont="1" applyFill="1" applyBorder="1" applyAlignment="1">
      <alignment horizontal="center" vertical="center" wrapText="1"/>
    </xf>
    <xf numFmtId="3" fontId="28" fillId="0" borderId="9" xfId="0" applyNumberFormat="1" applyFont="1" applyFill="1" applyBorder="1" applyAlignment="1">
      <alignment vertical="center" wrapText="1"/>
    </xf>
    <xf numFmtId="0" fontId="7" fillId="2" borderId="5" xfId="0" applyFont="1" applyFill="1" applyBorder="1" applyAlignment="1">
      <alignment horizontal="center" vertical="center" wrapText="1" shrinkToFit="1"/>
    </xf>
    <xf numFmtId="0" fontId="7" fillId="2" borderId="5" xfId="0" applyFont="1" applyFill="1" applyBorder="1" applyAlignment="1">
      <alignment vertical="center" wrapText="1" shrinkToFit="1"/>
    </xf>
    <xf numFmtId="0" fontId="7" fillId="2" borderId="52" xfId="0" applyFont="1" applyFill="1" applyBorder="1" applyAlignment="1">
      <alignment vertical="center" wrapText="1" shrinkToFit="1"/>
    </xf>
    <xf numFmtId="0" fontId="7" fillId="2" borderId="55" xfId="0" applyFont="1" applyFill="1" applyBorder="1" applyAlignment="1">
      <alignment vertical="center" wrapText="1" shrinkToFit="1"/>
    </xf>
    <xf numFmtId="0" fontId="7" fillId="2" borderId="56" xfId="0" applyFont="1" applyFill="1" applyBorder="1" applyAlignment="1">
      <alignment vertical="center" wrapText="1" shrinkToFit="1"/>
    </xf>
    <xf numFmtId="0" fontId="7" fillId="2" borderId="57" xfId="0" applyFont="1" applyFill="1" applyBorder="1" applyAlignment="1">
      <alignment vertical="center" wrapText="1" shrinkToFit="1"/>
    </xf>
    <xf numFmtId="0" fontId="7" fillId="2" borderId="0" xfId="0" applyFont="1" applyFill="1" applyBorder="1" applyAlignment="1">
      <alignment vertical="center" wrapText="1"/>
    </xf>
    <xf numFmtId="0" fontId="7" fillId="2" borderId="0" xfId="0" applyFont="1" applyFill="1" applyBorder="1" applyAlignment="1">
      <alignment vertical="center" wrapText="1" shrinkToFit="1"/>
    </xf>
    <xf numFmtId="0" fontId="7" fillId="2" borderId="49" xfId="0" applyFont="1" applyFill="1" applyBorder="1" applyAlignment="1">
      <alignment vertical="center" wrapText="1" shrinkToFit="1"/>
    </xf>
    <xf numFmtId="0" fontId="7" fillId="2" borderId="50" xfId="0" applyFont="1" applyFill="1" applyBorder="1" applyAlignment="1">
      <alignment vertical="center" wrapText="1" shrinkToFit="1"/>
    </xf>
    <xf numFmtId="0" fontId="7" fillId="2" borderId="51" xfId="0" applyFont="1" applyFill="1" applyBorder="1" applyAlignment="1">
      <alignment vertical="center" wrapText="1" shrinkToFit="1"/>
    </xf>
    <xf numFmtId="0" fontId="7" fillId="2" borderId="9" xfId="0" applyFont="1" applyFill="1" applyBorder="1" applyAlignment="1">
      <alignment vertical="center" wrapText="1" shrinkToFit="1"/>
    </xf>
    <xf numFmtId="0" fontId="7" fillId="2" borderId="53" xfId="0" applyFont="1" applyFill="1" applyBorder="1" applyAlignment="1">
      <alignment vertical="center" wrapText="1" shrinkToFit="1"/>
    </xf>
    <xf numFmtId="0" fontId="7" fillId="2" borderId="54" xfId="0" applyFont="1" applyFill="1" applyBorder="1" applyAlignment="1">
      <alignment vertical="center" wrapText="1" shrinkToFit="1"/>
    </xf>
    <xf numFmtId="0" fontId="7" fillId="2" borderId="58" xfId="0" applyFont="1" applyFill="1" applyBorder="1" applyAlignment="1">
      <alignment vertical="center" wrapText="1" shrinkToFit="1"/>
    </xf>
    <xf numFmtId="0" fontId="28" fillId="0" borderId="5" xfId="0" applyFont="1" applyFill="1" applyBorder="1" applyAlignment="1">
      <alignment horizontal="center" vertical="center"/>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3" fontId="28" fillId="0" borderId="7" xfId="0" applyNumberFormat="1" applyFont="1" applyFill="1" applyBorder="1" applyAlignment="1">
      <alignment vertical="center" wrapText="1"/>
    </xf>
    <xf numFmtId="0" fontId="7" fillId="2" borderId="59" xfId="0" applyFont="1" applyFill="1" applyBorder="1" applyAlignment="1">
      <alignment vertical="center" wrapText="1" shrinkToFit="1"/>
    </xf>
    <xf numFmtId="0" fontId="7" fillId="2" borderId="45" xfId="0" applyFont="1" applyFill="1" applyBorder="1" applyAlignment="1">
      <alignment vertical="center" wrapText="1" shrinkToFit="1"/>
    </xf>
    <xf numFmtId="0" fontId="7" fillId="2" borderId="60" xfId="0" applyFont="1" applyFill="1" applyBorder="1" applyAlignment="1">
      <alignment vertical="center" wrapText="1" shrinkToFit="1"/>
    </xf>
    <xf numFmtId="0" fontId="7" fillId="2" borderId="61" xfId="0" applyFont="1" applyFill="1" applyBorder="1" applyAlignment="1">
      <alignment vertical="center" wrapText="1" shrinkToFit="1"/>
    </xf>
    <xf numFmtId="0" fontId="28" fillId="2" borderId="60" xfId="0" applyFont="1" applyFill="1" applyBorder="1" applyAlignment="1">
      <alignment vertical="center" wrapText="1" shrinkToFit="1"/>
    </xf>
    <xf numFmtId="0" fontId="42" fillId="0" borderId="0" xfId="3" applyFont="1" applyBorder="1" applyAlignment="1">
      <alignment vertical="center"/>
    </xf>
    <xf numFmtId="0" fontId="43" fillId="0" borderId="1" xfId="3" applyFont="1" applyFill="1" applyBorder="1" applyAlignment="1">
      <alignment vertical="center" wrapText="1"/>
    </xf>
    <xf numFmtId="0" fontId="42" fillId="0" borderId="0" xfId="3" applyFont="1" applyAlignment="1">
      <alignment vertical="center"/>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44" fillId="0" borderId="0" xfId="3" applyFont="1" applyAlignment="1">
      <alignment vertical="center"/>
    </xf>
    <xf numFmtId="0" fontId="45" fillId="0" borderId="0" xfId="3" applyFont="1" applyAlignment="1">
      <alignment vertical="center"/>
    </xf>
    <xf numFmtId="0" fontId="45" fillId="0" borderId="0" xfId="3" applyFont="1" applyAlignment="1">
      <alignment horizontal="centerContinuous" vertical="center"/>
    </xf>
    <xf numFmtId="0" fontId="45" fillId="0" borderId="1" xfId="3" applyFont="1" applyBorder="1" applyAlignment="1">
      <alignment horizontal="center" vertical="center" wrapText="1"/>
    </xf>
    <xf numFmtId="0" fontId="45" fillId="0" borderId="8" xfId="3" applyFont="1" applyBorder="1" applyAlignment="1">
      <alignment vertical="center" wrapText="1"/>
    </xf>
    <xf numFmtId="0" fontId="45" fillId="0" borderId="4" xfId="3" applyFont="1" applyBorder="1" applyAlignment="1">
      <alignment horizontal="right" vertical="center" wrapText="1"/>
    </xf>
    <xf numFmtId="0" fontId="45" fillId="0" borderId="1" xfId="3" applyFont="1" applyBorder="1" applyAlignment="1">
      <alignment vertical="center" wrapText="1"/>
    </xf>
    <xf numFmtId="38" fontId="45" fillId="0" borderId="1" xfId="4" applyFont="1" applyBorder="1" applyAlignment="1">
      <alignment horizontal="right" vertical="center" wrapText="1"/>
    </xf>
    <xf numFmtId="38" fontId="45" fillId="0" borderId="44" xfId="4" applyFont="1" applyBorder="1" applyAlignment="1">
      <alignment horizontal="right" vertical="center" wrapText="1"/>
    </xf>
    <xf numFmtId="38" fontId="45" fillId="0" borderId="1" xfId="4" applyFont="1" applyFill="1" applyBorder="1" applyAlignment="1">
      <alignment horizontal="right" vertical="center" wrapText="1"/>
    </xf>
    <xf numFmtId="38" fontId="45" fillId="0" borderId="44" xfId="4" applyFont="1" applyFill="1" applyBorder="1" applyAlignment="1">
      <alignment vertical="center" wrapText="1"/>
    </xf>
    <xf numFmtId="38" fontId="45" fillId="0" borderId="1" xfId="4" applyFont="1" applyFill="1" applyBorder="1" applyAlignment="1">
      <alignment vertical="center" wrapText="1"/>
    </xf>
    <xf numFmtId="0" fontId="45" fillId="0" borderId="1" xfId="3" applyFont="1" applyFill="1" applyBorder="1" applyAlignment="1">
      <alignment vertical="center" wrapText="1"/>
    </xf>
    <xf numFmtId="0" fontId="45" fillId="0" borderId="9" xfId="3" applyFont="1" applyFill="1" applyBorder="1" applyAlignment="1">
      <alignment vertical="center" wrapText="1"/>
    </xf>
    <xf numFmtId="38" fontId="45" fillId="0" borderId="6" xfId="4" applyFont="1" applyFill="1" applyBorder="1" applyAlignment="1">
      <alignment vertical="center" wrapText="1"/>
    </xf>
    <xf numFmtId="0" fontId="45" fillId="0" borderId="1" xfId="3" applyFont="1" applyFill="1" applyBorder="1" applyAlignment="1">
      <alignment horizontal="left" vertical="center" wrapText="1"/>
    </xf>
    <xf numFmtId="0" fontId="45" fillId="0" borderId="1" xfId="3" applyFont="1" applyBorder="1" applyAlignment="1">
      <alignment horizontal="center" vertical="center"/>
    </xf>
    <xf numFmtId="38" fontId="45" fillId="0" borderId="1" xfId="4" applyFont="1" applyBorder="1" applyAlignment="1">
      <alignment horizontal="right" vertical="center"/>
    </xf>
    <xf numFmtId="0" fontId="45" fillId="0" borderId="0" xfId="3" applyFont="1" applyBorder="1" applyAlignment="1">
      <alignment horizontal="left" vertical="center"/>
    </xf>
    <xf numFmtId="3" fontId="45" fillId="0" borderId="0" xfId="3" applyNumberFormat="1" applyFont="1" applyBorder="1" applyAlignment="1">
      <alignment horizontal="right" vertical="center"/>
    </xf>
    <xf numFmtId="0" fontId="45" fillId="0" borderId="6" xfId="3" applyFont="1" applyFill="1" applyBorder="1" applyAlignment="1">
      <alignment vertical="center" wrapText="1"/>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47" fillId="0" borderId="45" xfId="3" applyFont="1" applyFill="1" applyBorder="1" applyAlignment="1">
      <alignment vertical="center" wrapText="1"/>
    </xf>
    <xf numFmtId="38" fontId="47" fillId="17" borderId="13" xfId="4" applyFont="1" applyFill="1" applyBorder="1" applyAlignment="1">
      <alignment horizontal="left" vertical="center" wrapText="1"/>
    </xf>
    <xf numFmtId="38" fontId="7" fillId="0" borderId="13" xfId="1" applyFont="1" applyFill="1" applyBorder="1" applyAlignment="1">
      <alignment vertical="center" wrapText="1"/>
    </xf>
    <xf numFmtId="0" fontId="18" fillId="2" borderId="10" xfId="0" applyFont="1" applyFill="1" applyBorder="1" applyAlignment="1">
      <alignment horizontal="center" vertical="center" wrapText="1" shrinkToFit="1"/>
    </xf>
    <xf numFmtId="0" fontId="18" fillId="2" borderId="3" xfId="0" applyFont="1" applyFill="1" applyBorder="1" applyAlignment="1">
      <alignment horizontal="center" vertical="center" wrapText="1" shrinkToFit="1"/>
    </xf>
    <xf numFmtId="178" fontId="28" fillId="0" borderId="6" xfId="0" applyNumberFormat="1" applyFont="1" applyFill="1" applyBorder="1" applyAlignment="1">
      <alignment vertical="center" wrapText="1"/>
    </xf>
    <xf numFmtId="0" fontId="48" fillId="0" borderId="0" xfId="0" applyFont="1"/>
    <xf numFmtId="0" fontId="49" fillId="0" borderId="0" xfId="3" applyFont="1" applyAlignment="1">
      <alignment vertical="center"/>
    </xf>
    <xf numFmtId="0" fontId="50" fillId="0" borderId="0" xfId="3" applyFont="1" applyBorder="1" applyAlignment="1">
      <alignment vertical="center"/>
    </xf>
    <xf numFmtId="0" fontId="49" fillId="0" borderId="10" xfId="3" applyFont="1" applyFill="1" applyBorder="1" applyAlignment="1">
      <alignment vertical="center"/>
    </xf>
    <xf numFmtId="38" fontId="49" fillId="0" borderId="8" xfId="4" applyFont="1" applyFill="1" applyBorder="1" applyAlignment="1">
      <alignment vertical="center" wrapText="1"/>
    </xf>
    <xf numFmtId="38" fontId="49" fillId="0" borderId="0" xfId="4" applyFont="1" applyFill="1" applyBorder="1" applyAlignment="1">
      <alignment vertical="center" wrapText="1"/>
    </xf>
    <xf numFmtId="0" fontId="49" fillId="0" borderId="0" xfId="3" applyFont="1" applyFill="1" applyBorder="1" applyAlignment="1">
      <alignment vertical="center" wrapText="1"/>
    </xf>
    <xf numFmtId="0" fontId="47" fillId="0" borderId="0" xfId="3" applyFont="1" applyFill="1" applyBorder="1" applyAlignment="1">
      <alignment vertical="center"/>
    </xf>
    <xf numFmtId="0" fontId="47" fillId="0" borderId="0" xfId="3" applyFont="1" applyAlignment="1">
      <alignment vertical="center"/>
    </xf>
    <xf numFmtId="0" fontId="47" fillId="0" borderId="45" xfId="3" applyFont="1" applyFill="1" applyBorder="1" applyAlignment="1">
      <alignment vertical="center"/>
    </xf>
    <xf numFmtId="0" fontId="51" fillId="0" borderId="0" xfId="3" applyFont="1" applyBorder="1" applyAlignment="1">
      <alignment vertical="center"/>
    </xf>
    <xf numFmtId="0" fontId="47" fillId="0" borderId="0" xfId="3" applyFont="1" applyAlignment="1">
      <alignment horizontal="right" vertical="center"/>
    </xf>
    <xf numFmtId="0" fontId="47" fillId="0" borderId="0" xfId="3" applyFont="1" applyAlignment="1">
      <alignment horizontal="centerContinuous" vertical="center"/>
    </xf>
    <xf numFmtId="0" fontId="51" fillId="0" borderId="0" xfId="3" applyFont="1" applyAlignment="1">
      <alignment vertical="center"/>
    </xf>
    <xf numFmtId="0" fontId="7" fillId="2" borderId="5" xfId="0" applyFont="1" applyFill="1" applyBorder="1" applyAlignment="1">
      <alignment horizontal="center" vertical="center" wrapText="1" shrinkToFit="1"/>
    </xf>
    <xf numFmtId="0" fontId="28" fillId="2" borderId="17" xfId="0" applyFont="1" applyFill="1" applyBorder="1" applyAlignment="1">
      <alignment horizontal="center" vertical="center" wrapText="1" shrinkToFit="1"/>
    </xf>
    <xf numFmtId="3" fontId="7" fillId="17" borderId="1" xfId="0" applyNumberFormat="1" applyFont="1" applyFill="1" applyBorder="1" applyAlignment="1">
      <alignment vertical="center" wrapText="1"/>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28" fillId="2" borderId="17" xfId="0" applyFont="1" applyFill="1" applyBorder="1" applyAlignment="1">
      <alignment horizontal="center" vertical="center" wrapText="1" shrinkToFit="1"/>
    </xf>
    <xf numFmtId="58" fontId="4" fillId="17" borderId="0" xfId="0" applyNumberFormat="1" applyFont="1" applyFill="1" applyAlignment="1">
      <alignment horizontal="right" vertical="center"/>
    </xf>
    <xf numFmtId="0" fontId="52" fillId="17" borderId="0" xfId="0" applyFont="1" applyFill="1" applyAlignment="1">
      <alignment vertical="center" wrapText="1"/>
    </xf>
    <xf numFmtId="0" fontId="4" fillId="17" borderId="0" xfId="0" applyFont="1" applyFill="1" applyAlignment="1">
      <alignment horizontal="right" vertical="center"/>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7" fillId="2" borderId="12" xfId="0" applyFont="1" applyFill="1" applyBorder="1" applyAlignment="1">
      <alignment horizontal="left" vertical="center" wrapText="1" shrinkToFit="1"/>
    </xf>
    <xf numFmtId="0" fontId="7" fillId="2" borderId="13" xfId="0" applyFont="1" applyFill="1" applyBorder="1" applyAlignment="1">
      <alignment horizontal="left" vertical="center" wrapText="1" shrinkToFit="1"/>
    </xf>
    <xf numFmtId="0" fontId="7" fillId="2" borderId="46" xfId="0" applyFont="1" applyFill="1" applyBorder="1" applyAlignment="1">
      <alignment horizontal="center" vertical="center" wrapText="1" shrinkToFit="1"/>
    </xf>
    <xf numFmtId="0" fontId="7" fillId="2" borderId="47" xfId="0" applyFont="1" applyFill="1" applyBorder="1" applyAlignment="1">
      <alignment horizontal="center" vertical="center" wrapText="1" shrinkToFit="1"/>
    </xf>
    <xf numFmtId="0" fontId="7" fillId="2" borderId="48" xfId="0" applyFont="1" applyFill="1" applyBorder="1" applyAlignment="1">
      <alignment horizontal="center" vertical="center" wrapText="1" shrinkToFi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7" xfId="0" applyFont="1" applyFill="1" applyBorder="1" applyAlignment="1">
      <alignment horizontal="left" vertical="center" wrapText="1" shrinkToFit="1"/>
    </xf>
    <xf numFmtId="0" fontId="7" fillId="2" borderId="3" xfId="0" applyFont="1" applyFill="1" applyBorder="1" applyAlignment="1">
      <alignment horizontal="left" vertical="center" wrapText="1" shrinkToFit="1"/>
    </xf>
    <xf numFmtId="0" fontId="7" fillId="2" borderId="8" xfId="0" applyFont="1" applyFill="1" applyBorder="1" applyAlignment="1">
      <alignment horizontal="right" vertical="center" wrapText="1" shrinkToFit="1"/>
    </xf>
    <xf numFmtId="0" fontId="7" fillId="2" borderId="2" xfId="0" applyFont="1" applyFill="1" applyBorder="1" applyAlignment="1">
      <alignment horizontal="right" vertical="center" wrapText="1" shrinkToFit="1"/>
    </xf>
    <xf numFmtId="0" fontId="7" fillId="2" borderId="9" xfId="0" applyFont="1" applyFill="1" applyBorder="1" applyAlignment="1">
      <alignment horizontal="right" vertical="center" wrapText="1" shrinkToFit="1"/>
    </xf>
    <xf numFmtId="0" fontId="7" fillId="2" borderId="7" xfId="0" applyFont="1" applyFill="1" applyBorder="1" applyAlignment="1">
      <alignment horizontal="right" vertical="center" wrapText="1" shrinkToFit="1"/>
    </xf>
    <xf numFmtId="0" fontId="28" fillId="2" borderId="12" xfId="0" applyFont="1" applyFill="1" applyBorder="1" applyAlignment="1">
      <alignment horizontal="left" vertical="center" wrapText="1" shrinkToFit="1"/>
    </xf>
    <xf numFmtId="0" fontId="28" fillId="2" borderId="13" xfId="0" applyFont="1" applyFill="1" applyBorder="1" applyAlignment="1">
      <alignment horizontal="left" vertical="center" wrapText="1" shrinkToFit="1"/>
    </xf>
    <xf numFmtId="0" fontId="25" fillId="0" borderId="0" xfId="0" applyFont="1" applyFill="1" applyAlignment="1">
      <alignment horizontal="left" vertical="center" wrapText="1"/>
    </xf>
    <xf numFmtId="0" fontId="41" fillId="0" borderId="0" xfId="0" applyFont="1" applyAlignment="1">
      <alignment horizontal="center" vertical="center"/>
    </xf>
    <xf numFmtId="0" fontId="7" fillId="2" borderId="0"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7" fillId="2" borderId="11" xfId="0" applyFont="1" applyFill="1" applyBorder="1" applyAlignment="1">
      <alignment horizontal="left" vertical="center" wrapText="1" shrinkToFit="1"/>
    </xf>
    <xf numFmtId="0" fontId="7" fillId="2" borderId="17"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9" xfId="0" applyFont="1" applyFill="1" applyBorder="1" applyAlignment="1">
      <alignment horizontal="left" vertical="center" wrapText="1" shrinkToFit="1"/>
    </xf>
    <xf numFmtId="0" fontId="7" fillId="2" borderId="7" xfId="0" applyFont="1" applyFill="1" applyBorder="1" applyAlignment="1">
      <alignment horizontal="left" vertical="center" wrapText="1" shrinkToFit="1"/>
    </xf>
    <xf numFmtId="0" fontId="38" fillId="17" borderId="12" xfId="0" applyFont="1" applyFill="1" applyBorder="1" applyAlignment="1">
      <alignment horizontal="left" vertical="top"/>
    </xf>
    <xf numFmtId="0" fontId="38" fillId="17" borderId="11" xfId="0" applyFont="1" applyFill="1" applyBorder="1" applyAlignment="1">
      <alignment horizontal="left" vertical="top"/>
    </xf>
    <xf numFmtId="0" fontId="38" fillId="17" borderId="13" xfId="0" applyFont="1" applyFill="1" applyBorder="1" applyAlignment="1">
      <alignment horizontal="left" vertical="top"/>
    </xf>
    <xf numFmtId="0" fontId="39" fillId="0" borderId="0" xfId="0" applyFont="1" applyAlignment="1">
      <alignment horizontal="center" vertical="center"/>
    </xf>
    <xf numFmtId="0" fontId="41" fillId="0" borderId="0" xfId="0" applyFont="1" applyFill="1" applyAlignment="1">
      <alignment horizontal="center" vertical="center"/>
    </xf>
    <xf numFmtId="0" fontId="7" fillId="17" borderId="0" xfId="0" applyFont="1" applyFill="1" applyBorder="1" applyAlignment="1">
      <alignment horizontal="right" vertical="center"/>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xf>
    <xf numFmtId="178" fontId="7" fillId="0" borderId="12" xfId="0" applyNumberFormat="1" applyFont="1" applyBorder="1" applyAlignment="1">
      <alignment horizontal="left" vertical="center" wrapText="1"/>
    </xf>
    <xf numFmtId="178" fontId="7" fillId="0" borderId="13" xfId="0" applyNumberFormat="1" applyFont="1" applyBorder="1" applyAlignment="1">
      <alignment horizontal="left" vertical="center" wrapText="1"/>
    </xf>
    <xf numFmtId="178" fontId="7" fillId="0" borderId="9" xfId="0" applyNumberFormat="1" applyFont="1" applyBorder="1" applyAlignment="1">
      <alignment horizontal="left" vertical="center" wrapText="1"/>
    </xf>
    <xf numFmtId="178" fontId="7" fillId="0" borderId="7" xfId="0" applyNumberFormat="1" applyFont="1" applyBorder="1" applyAlignment="1">
      <alignment horizontal="left" vertical="center" wrapText="1"/>
    </xf>
    <xf numFmtId="178" fontId="28" fillId="0" borderId="12" xfId="0" applyNumberFormat="1" applyFont="1" applyBorder="1" applyAlignment="1">
      <alignment horizontal="left" vertical="center" wrapText="1"/>
    </xf>
    <xf numFmtId="178" fontId="28" fillId="0" borderId="13" xfId="0" applyNumberFormat="1" applyFont="1" applyBorder="1" applyAlignment="1">
      <alignment horizontal="left" vertical="center" wrapText="1"/>
    </xf>
    <xf numFmtId="0" fontId="45" fillId="0" borderId="5" xfId="3" applyFont="1" applyBorder="1" applyAlignment="1">
      <alignment horizontal="center" vertical="center" wrapText="1"/>
    </xf>
    <xf numFmtId="0" fontId="45" fillId="0" borderId="6" xfId="3" applyFont="1" applyBorder="1" applyAlignment="1">
      <alignment horizontal="center" vertical="center" wrapText="1"/>
    </xf>
    <xf numFmtId="0" fontId="31" fillId="0" borderId="12" xfId="3" applyFont="1" applyBorder="1" applyAlignment="1">
      <alignment horizontal="center" vertical="center" wrapText="1"/>
    </xf>
    <xf numFmtId="0" fontId="31" fillId="0" borderId="11" xfId="3" applyFont="1" applyBorder="1" applyAlignment="1">
      <alignment horizontal="center" vertical="center" wrapText="1"/>
    </xf>
    <xf numFmtId="0" fontId="31" fillId="0" borderId="13" xfId="3" applyFont="1" applyBorder="1" applyAlignment="1">
      <alignment horizontal="center" vertical="center" wrapText="1"/>
    </xf>
    <xf numFmtId="0" fontId="31" fillId="0" borderId="5" xfId="3" applyFont="1" applyBorder="1" applyAlignment="1">
      <alignment horizontal="center" vertical="center" wrapText="1"/>
    </xf>
    <xf numFmtId="0" fontId="31" fillId="0" borderId="6" xfId="3" applyFont="1" applyBorder="1" applyAlignment="1">
      <alignment horizontal="center" vertical="center" wrapText="1"/>
    </xf>
    <xf numFmtId="0" fontId="47" fillId="0" borderId="5" xfId="3" applyFont="1" applyBorder="1" applyAlignment="1">
      <alignment horizontal="center" vertical="center" wrapText="1"/>
    </xf>
    <xf numFmtId="0" fontId="47" fillId="0" borderId="6" xfId="3" applyFont="1" applyBorder="1" applyAlignment="1">
      <alignment horizontal="center" vertical="center" wrapText="1"/>
    </xf>
    <xf numFmtId="0" fontId="47" fillId="0" borderId="12" xfId="3" applyFont="1" applyBorder="1" applyAlignment="1">
      <alignment horizontal="center" vertical="center" wrapText="1"/>
    </xf>
    <xf numFmtId="0" fontId="47" fillId="0" borderId="13" xfId="3" applyFont="1" applyBorder="1" applyAlignment="1">
      <alignment horizontal="center" vertical="center" wrapText="1"/>
    </xf>
    <xf numFmtId="38" fontId="47" fillId="17" borderId="12" xfId="4" applyFont="1" applyFill="1" applyBorder="1" applyAlignment="1">
      <alignment horizontal="left" vertical="center" wrapText="1"/>
    </xf>
    <xf numFmtId="38" fontId="47" fillId="17" borderId="11" xfId="4" applyFont="1" applyFill="1" applyBorder="1" applyAlignment="1">
      <alignment horizontal="left" vertical="center" wrapText="1"/>
    </xf>
    <xf numFmtId="38" fontId="47" fillId="17" borderId="13" xfId="4" applyFont="1" applyFill="1" applyBorder="1" applyAlignment="1">
      <alignment horizontal="left" vertical="center" wrapText="1"/>
    </xf>
    <xf numFmtId="0" fontId="47" fillId="0" borderId="12" xfId="3" applyFont="1" applyFill="1" applyBorder="1" applyAlignment="1">
      <alignment horizontal="center" vertical="center" wrapText="1"/>
    </xf>
    <xf numFmtId="0" fontId="47" fillId="0" borderId="13" xfId="3" applyFont="1" applyFill="1" applyBorder="1" applyAlignment="1">
      <alignment horizontal="center" vertical="center" wrapText="1"/>
    </xf>
    <xf numFmtId="180" fontId="47" fillId="0" borderId="12" xfId="3" applyNumberFormat="1" applyFont="1" applyFill="1" applyBorder="1" applyAlignment="1">
      <alignment horizontal="right" vertical="center" wrapText="1"/>
    </xf>
    <xf numFmtId="180" fontId="47" fillId="0" borderId="13" xfId="3" applyNumberFormat="1" applyFont="1" applyFill="1" applyBorder="1" applyAlignment="1">
      <alignment horizontal="right" vertical="center" wrapText="1"/>
    </xf>
    <xf numFmtId="180" fontId="47" fillId="0" borderId="12" xfId="4" applyNumberFormat="1" applyFont="1" applyFill="1" applyBorder="1" applyAlignment="1">
      <alignment horizontal="right" vertical="center" wrapText="1"/>
    </xf>
    <xf numFmtId="180" fontId="47" fillId="0" borderId="13" xfId="4" applyNumberFormat="1" applyFont="1" applyFill="1" applyBorder="1" applyAlignment="1">
      <alignment horizontal="right" vertical="center" wrapText="1"/>
    </xf>
    <xf numFmtId="38" fontId="47" fillId="0" borderId="12" xfId="4" applyFont="1" applyFill="1" applyBorder="1" applyAlignment="1">
      <alignment horizontal="center" vertical="center" wrapText="1"/>
    </xf>
    <xf numFmtId="38" fontId="47" fillId="0" borderId="13" xfId="4" applyFont="1" applyFill="1" applyBorder="1" applyAlignment="1">
      <alignment horizontal="center" vertical="center" wrapText="1"/>
    </xf>
    <xf numFmtId="0" fontId="47" fillId="0" borderId="17" xfId="3" applyFont="1" applyBorder="1" applyAlignment="1">
      <alignment horizontal="center" vertical="center" wrapText="1"/>
    </xf>
    <xf numFmtId="0" fontId="47" fillId="0" borderId="10" xfId="3" applyFont="1" applyBorder="1" applyAlignment="1">
      <alignment horizontal="center" vertical="center" wrapText="1"/>
    </xf>
    <xf numFmtId="0" fontId="47" fillId="0" borderId="3" xfId="3" applyFont="1" applyBorder="1" applyAlignment="1">
      <alignment horizontal="center" vertical="center" wrapText="1"/>
    </xf>
    <xf numFmtId="0" fontId="47" fillId="0" borderId="9" xfId="3" applyFont="1" applyBorder="1" applyAlignment="1">
      <alignment horizontal="center" vertical="center" wrapText="1"/>
    </xf>
    <xf numFmtId="0" fontId="47" fillId="0" borderId="45" xfId="3" applyFont="1" applyBorder="1" applyAlignment="1">
      <alignment horizontal="center" vertical="center" wrapText="1"/>
    </xf>
    <xf numFmtId="0" fontId="47" fillId="0" borderId="7" xfId="3" applyFont="1" applyBorder="1" applyAlignment="1">
      <alignment horizontal="center" vertical="center" wrapText="1"/>
    </xf>
    <xf numFmtId="0" fontId="46" fillId="17" borderId="0" xfId="0" applyFont="1" applyFill="1" applyAlignment="1">
      <alignment horizontal="left" vertical="center" wrapText="1"/>
    </xf>
    <xf numFmtId="177" fontId="4" fillId="17" borderId="0" xfId="0" applyNumberFormat="1" applyFont="1" applyFill="1" applyBorder="1" applyAlignment="1">
      <alignment horizontal="left" vertical="center"/>
    </xf>
    <xf numFmtId="0" fontId="4" fillId="0" borderId="0" xfId="0" applyFont="1" applyAlignment="1">
      <alignment horizontal="left" vertical="center"/>
    </xf>
    <xf numFmtId="0" fontId="4" fillId="17" borderId="0" xfId="0" applyFont="1" applyFill="1" applyAlignment="1">
      <alignment vertical="center" wrapText="1"/>
    </xf>
    <xf numFmtId="0" fontId="28" fillId="2" borderId="12"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12" xfId="0" applyFont="1" applyFill="1" applyBorder="1" applyAlignment="1">
      <alignment horizontal="center" vertical="center" wrapText="1" shrinkToFit="1"/>
    </xf>
    <xf numFmtId="0" fontId="28" fillId="2" borderId="11" xfId="0" applyFont="1" applyFill="1" applyBorder="1" applyAlignment="1">
      <alignment horizontal="center" vertical="center" wrapText="1" shrinkToFit="1"/>
    </xf>
    <xf numFmtId="0" fontId="28" fillId="2" borderId="13" xfId="0" applyFont="1" applyFill="1" applyBorder="1" applyAlignment="1">
      <alignment horizontal="center" vertical="center" wrapText="1" shrinkToFit="1"/>
    </xf>
    <xf numFmtId="0" fontId="28" fillId="2" borderId="1" xfId="0" applyFont="1" applyFill="1" applyBorder="1" applyAlignment="1">
      <alignment horizontal="center" vertical="center" wrapText="1" shrinkToFit="1"/>
    </xf>
    <xf numFmtId="0" fontId="28" fillId="2" borderId="5"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0" fontId="28" fillId="2" borderId="17" xfId="0" applyFont="1" applyFill="1" applyBorder="1" applyAlignment="1">
      <alignment horizontal="center" vertical="center" wrapText="1" shrinkToFit="1"/>
    </xf>
    <xf numFmtId="0" fontId="28" fillId="2" borderId="10" xfId="0" applyFont="1" applyFill="1" applyBorder="1" applyAlignment="1">
      <alignment horizontal="center" vertical="center" wrapText="1" shrinkToFit="1"/>
    </xf>
    <xf numFmtId="0" fontId="28" fillId="2" borderId="3" xfId="0" applyFont="1" applyFill="1" applyBorder="1" applyAlignment="1">
      <alignment horizontal="center" vertical="center" wrapText="1" shrinkToFit="1"/>
    </xf>
    <xf numFmtId="0" fontId="27" fillId="0" borderId="0" xfId="0" applyFont="1" applyFill="1" applyAlignment="1">
      <alignment horizontal="center" vertical="center"/>
    </xf>
    <xf numFmtId="0" fontId="28" fillId="2" borderId="0" xfId="0" applyFont="1" applyFill="1" applyBorder="1" applyAlignment="1">
      <alignment horizontal="center" vertical="center"/>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2" borderId="46" xfId="0" applyFont="1" applyFill="1" applyBorder="1" applyAlignment="1">
      <alignment horizontal="center" vertical="center" wrapText="1" shrinkToFit="1"/>
    </xf>
    <xf numFmtId="0" fontId="28" fillId="2" borderId="47" xfId="0" applyFont="1" applyFill="1" applyBorder="1" applyAlignment="1">
      <alignment horizontal="center" vertical="center" wrapText="1" shrinkToFit="1"/>
    </xf>
    <xf numFmtId="0" fontId="28" fillId="2" borderId="48" xfId="0" applyFont="1" applyFill="1" applyBorder="1" applyAlignment="1">
      <alignment horizontal="center" vertical="center" wrapText="1" shrinkToFit="1"/>
    </xf>
    <xf numFmtId="0" fontId="28" fillId="2" borderId="17" xfId="0" applyFont="1" applyFill="1" applyBorder="1" applyAlignment="1">
      <alignment horizontal="left" vertical="center" wrapText="1" shrinkToFit="1"/>
    </xf>
    <xf numFmtId="0" fontId="28" fillId="2" borderId="3" xfId="0" applyFont="1" applyFill="1" applyBorder="1" applyAlignment="1">
      <alignment horizontal="left" vertical="center" wrapText="1" shrinkToFit="1"/>
    </xf>
    <xf numFmtId="0" fontId="28" fillId="2" borderId="8" xfId="0" applyFont="1" applyFill="1" applyBorder="1" applyAlignment="1">
      <alignment horizontal="right" vertical="center" wrapText="1" shrinkToFit="1"/>
    </xf>
    <xf numFmtId="0" fontId="28" fillId="2" borderId="2" xfId="0" applyFont="1" applyFill="1" applyBorder="1" applyAlignment="1">
      <alignment horizontal="right" vertical="center" wrapText="1" shrinkToFit="1"/>
    </xf>
    <xf numFmtId="0" fontId="28" fillId="2" borderId="9" xfId="0" applyFont="1" applyFill="1" applyBorder="1" applyAlignment="1">
      <alignment horizontal="right" vertical="center" wrapText="1" shrinkToFit="1"/>
    </xf>
    <xf numFmtId="0" fontId="28" fillId="2" borderId="7" xfId="0" applyFont="1" applyFill="1" applyBorder="1" applyAlignment="1">
      <alignment horizontal="right" vertical="center" wrapText="1" shrinkToFit="1"/>
    </xf>
    <xf numFmtId="0" fontId="28" fillId="2" borderId="9" xfId="0" applyFont="1" applyFill="1" applyBorder="1" applyAlignment="1">
      <alignment horizontal="left" vertical="center" wrapText="1" shrinkToFit="1"/>
    </xf>
    <xf numFmtId="0" fontId="28" fillId="2" borderId="7" xfId="0" applyFont="1" applyFill="1" applyBorder="1" applyAlignment="1">
      <alignment horizontal="left" vertical="center" wrapText="1" shrinkToFit="1"/>
    </xf>
    <xf numFmtId="0" fontId="36" fillId="0" borderId="12" xfId="3" applyFont="1" applyFill="1" applyBorder="1" applyAlignment="1">
      <alignment horizontal="center" vertical="center" wrapText="1"/>
    </xf>
    <xf numFmtId="0" fontId="36" fillId="0" borderId="13" xfId="3" applyFont="1" applyFill="1" applyBorder="1" applyAlignment="1">
      <alignment horizontal="center" vertical="center" wrapText="1"/>
    </xf>
    <xf numFmtId="0" fontId="36" fillId="0" borderId="17" xfId="3" applyFont="1" applyBorder="1" applyAlignment="1">
      <alignment horizontal="center" vertical="center" wrapText="1"/>
    </xf>
    <xf numFmtId="0" fontId="36" fillId="0" borderId="10" xfId="3" applyFont="1" applyBorder="1" applyAlignment="1">
      <alignment horizontal="center" vertical="center" wrapText="1"/>
    </xf>
    <xf numFmtId="0" fontId="36" fillId="0" borderId="3" xfId="3" applyFont="1" applyBorder="1" applyAlignment="1">
      <alignment horizontal="center" vertical="center" wrapText="1"/>
    </xf>
    <xf numFmtId="0" fontId="36" fillId="0" borderId="9" xfId="3" applyFont="1" applyBorder="1" applyAlignment="1">
      <alignment horizontal="center" vertical="center" wrapText="1"/>
    </xf>
    <xf numFmtId="0" fontId="36" fillId="0" borderId="45" xfId="3" applyFont="1" applyBorder="1" applyAlignment="1">
      <alignment horizontal="center" vertical="center" wrapText="1"/>
    </xf>
    <xf numFmtId="0" fontId="36" fillId="0" borderId="7" xfId="3" applyFont="1" applyBorder="1" applyAlignment="1">
      <alignment horizontal="center" vertical="center" wrapText="1"/>
    </xf>
    <xf numFmtId="0" fontId="36" fillId="0" borderId="5" xfId="3" applyFont="1" applyBorder="1" applyAlignment="1">
      <alignment horizontal="center" vertical="center" wrapText="1"/>
    </xf>
    <xf numFmtId="0" fontId="36" fillId="0" borderId="6" xfId="3" applyFont="1" applyBorder="1" applyAlignment="1">
      <alignment horizontal="center" vertical="center" wrapText="1"/>
    </xf>
    <xf numFmtId="0" fontId="36" fillId="0" borderId="12" xfId="3" applyFont="1" applyBorder="1" applyAlignment="1">
      <alignment horizontal="center" vertical="center" wrapText="1"/>
    </xf>
    <xf numFmtId="0" fontId="36" fillId="0" borderId="13" xfId="3" applyFont="1" applyBorder="1" applyAlignment="1">
      <alignment horizontal="center" vertical="center" wrapText="1"/>
    </xf>
    <xf numFmtId="38" fontId="36" fillId="0" borderId="12" xfId="4" applyFont="1" applyFill="1" applyBorder="1" applyAlignment="1">
      <alignment horizontal="center" vertical="center" wrapText="1"/>
    </xf>
    <xf numFmtId="38" fontId="36" fillId="0" borderId="13" xfId="4" applyFont="1" applyFill="1" applyBorder="1" applyAlignment="1">
      <alignment horizontal="center" vertical="center" wrapText="1"/>
    </xf>
    <xf numFmtId="180" fontId="36" fillId="0" borderId="12" xfId="3" applyNumberFormat="1" applyFont="1" applyFill="1" applyBorder="1" applyAlignment="1">
      <alignment horizontal="right" vertical="center" wrapText="1"/>
    </xf>
    <xf numFmtId="180" fontId="36" fillId="0" borderId="13" xfId="3" applyNumberFormat="1" applyFont="1" applyFill="1" applyBorder="1" applyAlignment="1">
      <alignment horizontal="right" vertical="center" wrapText="1"/>
    </xf>
    <xf numFmtId="180" fontId="36" fillId="0" borderId="12" xfId="4" applyNumberFormat="1" applyFont="1" applyFill="1" applyBorder="1" applyAlignment="1">
      <alignment horizontal="right" vertical="center" wrapText="1"/>
    </xf>
    <xf numFmtId="180" fontId="36" fillId="0" borderId="13" xfId="4" applyNumberFormat="1" applyFont="1" applyFill="1" applyBorder="1" applyAlignment="1">
      <alignment horizontal="right" vertical="center" wrapText="1"/>
    </xf>
    <xf numFmtId="38" fontId="36" fillId="17" borderId="12" xfId="4" applyFont="1" applyFill="1" applyBorder="1" applyAlignment="1">
      <alignment horizontal="left" vertical="center" wrapText="1"/>
    </xf>
    <xf numFmtId="38" fontId="36" fillId="17" borderId="11" xfId="4" applyFont="1" applyFill="1" applyBorder="1" applyAlignment="1">
      <alignment horizontal="left" vertical="center" wrapText="1"/>
    </xf>
    <xf numFmtId="38" fontId="36" fillId="17" borderId="13" xfId="4" applyFont="1" applyFill="1" applyBorder="1" applyAlignment="1">
      <alignment horizontal="left" vertical="center" wrapText="1"/>
    </xf>
    <xf numFmtId="178" fontId="28" fillId="0" borderId="12" xfId="0" applyNumberFormat="1" applyFont="1" applyFill="1" applyBorder="1" applyAlignment="1">
      <alignment horizontal="left" vertical="center" wrapText="1"/>
    </xf>
    <xf numFmtId="178" fontId="28" fillId="0" borderId="13" xfId="0" applyNumberFormat="1" applyFont="1" applyFill="1" applyBorder="1" applyAlignment="1">
      <alignment horizontal="left" vertical="center" wrapText="1"/>
    </xf>
    <xf numFmtId="178" fontId="7" fillId="0" borderId="9" xfId="0" applyNumberFormat="1" applyFont="1" applyFill="1" applyBorder="1" applyAlignment="1">
      <alignment horizontal="left" vertical="center" wrapText="1"/>
    </xf>
    <xf numFmtId="178" fontId="7" fillId="0" borderId="7" xfId="0" applyNumberFormat="1" applyFont="1" applyFill="1" applyBorder="1" applyAlignment="1">
      <alignment horizontal="left" vertical="center" wrapText="1"/>
    </xf>
    <xf numFmtId="178" fontId="7" fillId="0" borderId="12" xfId="0" applyNumberFormat="1" applyFont="1" applyFill="1" applyBorder="1" applyAlignment="1">
      <alignment horizontal="left" vertical="center" wrapText="1"/>
    </xf>
    <xf numFmtId="178" fontId="7" fillId="0" borderId="13" xfId="0" applyNumberFormat="1" applyFont="1" applyFill="1" applyBorder="1" applyAlignment="1">
      <alignment horizontal="left" vertical="center" wrapText="1"/>
    </xf>
    <xf numFmtId="0" fontId="28" fillId="0" borderId="12" xfId="0" applyFont="1" applyFill="1" applyBorder="1" applyAlignment="1">
      <alignment horizontal="left" vertical="center" wrapText="1" shrinkToFit="1"/>
    </xf>
    <xf numFmtId="0" fontId="28" fillId="0" borderId="13" xfId="0" applyFont="1" applyFill="1" applyBorder="1" applyAlignment="1">
      <alignment horizontal="left" vertical="center" wrapText="1" shrinkToFit="1"/>
    </xf>
    <xf numFmtId="0" fontId="4" fillId="0" borderId="0" xfId="0" applyFont="1" applyAlignment="1">
      <alignment vertical="center" wrapText="1"/>
    </xf>
    <xf numFmtId="177" fontId="9" fillId="17" borderId="0" xfId="0" applyNumberFormat="1" applyFont="1" applyFill="1" applyBorder="1" applyAlignment="1">
      <alignment horizontal="right" vertical="center"/>
    </xf>
    <xf numFmtId="0" fontId="4" fillId="17" borderId="0" xfId="0" applyFont="1" applyFill="1" applyAlignment="1">
      <alignment horizontal="left" vertical="center" shrinkToFit="1"/>
    </xf>
    <xf numFmtId="0" fontId="4" fillId="0" borderId="0" xfId="0" applyFont="1" applyBorder="1" applyAlignment="1">
      <alignment vertical="center" wrapTex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53" fillId="17" borderId="0" xfId="0" applyFont="1" applyFill="1" applyAlignment="1">
      <alignment horizontal="center" vertical="center"/>
    </xf>
    <xf numFmtId="0" fontId="3" fillId="17" borderId="0" xfId="0" applyFont="1" applyFill="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Fill="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Font="1" applyAlignment="1">
      <alignment horizontal="center"/>
    </xf>
    <xf numFmtId="0" fontId="8" fillId="0" borderId="4" xfId="0" applyFont="1" applyBorder="1" applyAlignment="1">
      <alignment horizontal="left" vertical="center" wrapText="1"/>
    </xf>
    <xf numFmtId="0" fontId="7" fillId="0" borderId="0" xfId="0" applyFont="1" applyFill="1" applyBorder="1" applyAlignment="1">
      <alignment horizontal="right" vertical="center"/>
    </xf>
    <xf numFmtId="0" fontId="8" fillId="0"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Border="1" applyAlignment="1">
      <alignment horizontal="left" vertical="center"/>
    </xf>
    <xf numFmtId="0" fontId="4" fillId="2" borderId="0" xfId="0" applyFont="1" applyFill="1" applyAlignment="1">
      <alignment horizontal="right" vertical="center"/>
    </xf>
    <xf numFmtId="177" fontId="9" fillId="2" borderId="0" xfId="0" applyNumberFormat="1" applyFont="1" applyFill="1" applyBorder="1" applyAlignment="1">
      <alignment horizontal="right" vertical="center"/>
    </xf>
    <xf numFmtId="0" fontId="4" fillId="2" borderId="0" xfId="0" applyFont="1" applyFill="1" applyAlignment="1">
      <alignment horizontal="left" vertical="center" shrinkToFit="1"/>
    </xf>
    <xf numFmtId="0" fontId="3" fillId="2" borderId="0" xfId="0" applyFont="1" applyFill="1" applyBorder="1" applyAlignment="1">
      <alignment horizontal="right" vertical="center"/>
    </xf>
    <xf numFmtId="0" fontId="3" fillId="2" borderId="0" xfId="0" applyFont="1" applyFill="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cellXfs>
  <cellStyles count="5">
    <cellStyle name="桁区切り" xfId="1" builtinId="6"/>
    <cellStyle name="桁区切り 2" xfId="4" xr:uid="{00000000-0005-0000-0000-000001000000}"/>
    <cellStyle name="標準" xfId="0" builtinId="0"/>
    <cellStyle name="標準 2" xfId="2" xr:uid="{00000000-0005-0000-0000-000003000000}"/>
    <cellStyle name="標準 3" xfId="3" xr:uid="{00000000-0005-0000-0000-000004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customXml" Target="../customXml/item4.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24</xdr:row>
      <xdr:rowOff>0</xdr:rowOff>
    </xdr:from>
    <xdr:to>
      <xdr:col>5</xdr:col>
      <xdr:colOff>0</xdr:colOff>
      <xdr:row>24</xdr:row>
      <xdr:rowOff>9525</xdr:rowOff>
    </xdr:to>
    <xdr:sp macro="" textlink="">
      <xdr:nvSpPr>
        <xdr:cNvPr id="2" name="Line 16">
          <a:extLst>
            <a:ext uri="{FF2B5EF4-FFF2-40B4-BE49-F238E27FC236}">
              <a16:creationId xmlns:a16="http://schemas.microsoft.com/office/drawing/2014/main" id="{00000000-0008-0000-0400-000002000000}"/>
            </a:ext>
          </a:extLst>
        </xdr:cNvPr>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9525</xdr:rowOff>
    </xdr:to>
    <xdr:sp macro="" textlink="">
      <xdr:nvSpPr>
        <xdr:cNvPr id="3" name="Line 30">
          <a:extLst>
            <a:ext uri="{FF2B5EF4-FFF2-40B4-BE49-F238E27FC236}">
              <a16:creationId xmlns:a16="http://schemas.microsoft.com/office/drawing/2014/main" id="{00000000-0008-0000-0400-000003000000}"/>
            </a:ext>
          </a:extLst>
        </xdr:cNvPr>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9525</xdr:rowOff>
    </xdr:to>
    <xdr:sp macro="" textlink="">
      <xdr:nvSpPr>
        <xdr:cNvPr id="4" name="Line 37">
          <a:extLst>
            <a:ext uri="{FF2B5EF4-FFF2-40B4-BE49-F238E27FC236}">
              <a16:creationId xmlns:a16="http://schemas.microsoft.com/office/drawing/2014/main" id="{00000000-0008-0000-0400-000004000000}"/>
            </a:ext>
          </a:extLst>
        </xdr:cNvPr>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9525</xdr:rowOff>
    </xdr:to>
    <xdr:sp macro="" textlink="">
      <xdr:nvSpPr>
        <xdr:cNvPr id="5" name="Line 51">
          <a:extLst>
            <a:ext uri="{FF2B5EF4-FFF2-40B4-BE49-F238E27FC236}">
              <a16:creationId xmlns:a16="http://schemas.microsoft.com/office/drawing/2014/main" id="{00000000-0008-0000-0400-000005000000}"/>
            </a:ext>
          </a:extLst>
        </xdr:cNvPr>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9525</xdr:rowOff>
    </xdr:to>
    <xdr:sp macro="" textlink="">
      <xdr:nvSpPr>
        <xdr:cNvPr id="6" name="Line 58">
          <a:extLst>
            <a:ext uri="{FF2B5EF4-FFF2-40B4-BE49-F238E27FC236}">
              <a16:creationId xmlns:a16="http://schemas.microsoft.com/office/drawing/2014/main" id="{00000000-0008-0000-0400-000006000000}"/>
            </a:ext>
          </a:extLst>
        </xdr:cNvPr>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9525</xdr:rowOff>
    </xdr:to>
    <xdr:sp macro="" textlink="">
      <xdr:nvSpPr>
        <xdr:cNvPr id="7" name="Line 72">
          <a:extLst>
            <a:ext uri="{FF2B5EF4-FFF2-40B4-BE49-F238E27FC236}">
              <a16:creationId xmlns:a16="http://schemas.microsoft.com/office/drawing/2014/main" id="{00000000-0008-0000-0400-000007000000}"/>
            </a:ext>
          </a:extLst>
        </xdr:cNvPr>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0</xdr:rowOff>
    </xdr:from>
    <xdr:to>
      <xdr:col>4</xdr:col>
      <xdr:colOff>0</xdr:colOff>
      <xdr:row>12</xdr:row>
      <xdr:rowOff>9525</xdr:rowOff>
    </xdr:to>
    <xdr:sp macro="" textlink="">
      <xdr:nvSpPr>
        <xdr:cNvPr id="2" name="Line 16">
          <a:extLst>
            <a:ext uri="{FF2B5EF4-FFF2-40B4-BE49-F238E27FC236}">
              <a16:creationId xmlns:a16="http://schemas.microsoft.com/office/drawing/2014/main" id="{00000000-0008-0000-0900-000002000000}"/>
            </a:ext>
          </a:extLst>
        </xdr:cNvPr>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0</xdr:rowOff>
    </xdr:from>
    <xdr:to>
      <xdr:col>16</xdr:col>
      <xdr:colOff>0</xdr:colOff>
      <xdr:row>12</xdr:row>
      <xdr:rowOff>9525</xdr:rowOff>
    </xdr:to>
    <xdr:sp macro="" textlink="">
      <xdr:nvSpPr>
        <xdr:cNvPr id="3" name="Line 30">
          <a:extLst>
            <a:ext uri="{FF2B5EF4-FFF2-40B4-BE49-F238E27FC236}">
              <a16:creationId xmlns:a16="http://schemas.microsoft.com/office/drawing/2014/main" id="{00000000-0008-0000-0900-000003000000}"/>
            </a:ext>
          </a:extLst>
        </xdr:cNvPr>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0</xdr:rowOff>
    </xdr:from>
    <xdr:to>
      <xdr:col>4</xdr:col>
      <xdr:colOff>0</xdr:colOff>
      <xdr:row>12</xdr:row>
      <xdr:rowOff>9525</xdr:rowOff>
    </xdr:to>
    <xdr:sp macro="" textlink="">
      <xdr:nvSpPr>
        <xdr:cNvPr id="4" name="Line 37">
          <a:extLst>
            <a:ext uri="{FF2B5EF4-FFF2-40B4-BE49-F238E27FC236}">
              <a16:creationId xmlns:a16="http://schemas.microsoft.com/office/drawing/2014/main" id="{00000000-0008-0000-0900-000004000000}"/>
            </a:ext>
          </a:extLst>
        </xdr:cNvPr>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0</xdr:rowOff>
    </xdr:from>
    <xdr:to>
      <xdr:col>16</xdr:col>
      <xdr:colOff>0</xdr:colOff>
      <xdr:row>12</xdr:row>
      <xdr:rowOff>9525</xdr:rowOff>
    </xdr:to>
    <xdr:sp macro="" textlink="">
      <xdr:nvSpPr>
        <xdr:cNvPr id="5" name="Line 51">
          <a:extLst>
            <a:ext uri="{FF2B5EF4-FFF2-40B4-BE49-F238E27FC236}">
              <a16:creationId xmlns:a16="http://schemas.microsoft.com/office/drawing/2014/main" id="{00000000-0008-0000-0900-000005000000}"/>
            </a:ext>
          </a:extLst>
        </xdr:cNvPr>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0</xdr:rowOff>
    </xdr:from>
    <xdr:to>
      <xdr:col>4</xdr:col>
      <xdr:colOff>0</xdr:colOff>
      <xdr:row>12</xdr:row>
      <xdr:rowOff>9525</xdr:rowOff>
    </xdr:to>
    <xdr:sp macro="" textlink="">
      <xdr:nvSpPr>
        <xdr:cNvPr id="6" name="Line 58">
          <a:extLst>
            <a:ext uri="{FF2B5EF4-FFF2-40B4-BE49-F238E27FC236}">
              <a16:creationId xmlns:a16="http://schemas.microsoft.com/office/drawing/2014/main" id="{00000000-0008-0000-0900-000006000000}"/>
            </a:ext>
          </a:extLst>
        </xdr:cNvPr>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0</xdr:rowOff>
    </xdr:from>
    <xdr:to>
      <xdr:col>16</xdr:col>
      <xdr:colOff>0</xdr:colOff>
      <xdr:row>12</xdr:row>
      <xdr:rowOff>9525</xdr:rowOff>
    </xdr:to>
    <xdr:sp macro="" textlink="">
      <xdr:nvSpPr>
        <xdr:cNvPr id="7" name="Line 72">
          <a:extLst>
            <a:ext uri="{FF2B5EF4-FFF2-40B4-BE49-F238E27FC236}">
              <a16:creationId xmlns:a16="http://schemas.microsoft.com/office/drawing/2014/main" id="{00000000-0008-0000-0900-000007000000}"/>
            </a:ext>
          </a:extLst>
        </xdr:cNvPr>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29</xdr:row>
      <xdr:rowOff>0</xdr:rowOff>
    </xdr:from>
    <xdr:to>
      <xdr:col>5</xdr:col>
      <xdr:colOff>0</xdr:colOff>
      <xdr:row>29</xdr:row>
      <xdr:rowOff>9525</xdr:rowOff>
    </xdr:to>
    <xdr:sp macro="" textlink="">
      <xdr:nvSpPr>
        <xdr:cNvPr id="2" name="Line 16">
          <a:extLst>
            <a:ext uri="{FF2B5EF4-FFF2-40B4-BE49-F238E27FC236}">
              <a16:creationId xmlns:a16="http://schemas.microsoft.com/office/drawing/2014/main" id="{00000000-0008-0000-1000-000002000000}"/>
            </a:ext>
          </a:extLst>
        </xdr:cNvPr>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29</xdr:row>
      <xdr:rowOff>0</xdr:rowOff>
    </xdr:from>
    <xdr:to>
      <xdr:col>18</xdr:col>
      <xdr:colOff>0</xdr:colOff>
      <xdr:row>29</xdr:row>
      <xdr:rowOff>9525</xdr:rowOff>
    </xdr:to>
    <xdr:sp macro="" textlink="">
      <xdr:nvSpPr>
        <xdr:cNvPr id="3" name="Line 30">
          <a:extLst>
            <a:ext uri="{FF2B5EF4-FFF2-40B4-BE49-F238E27FC236}">
              <a16:creationId xmlns:a16="http://schemas.microsoft.com/office/drawing/2014/main" id="{00000000-0008-0000-1000-000003000000}"/>
            </a:ext>
          </a:extLst>
        </xdr:cNvPr>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29</xdr:row>
      <xdr:rowOff>0</xdr:rowOff>
    </xdr:from>
    <xdr:to>
      <xdr:col>5</xdr:col>
      <xdr:colOff>0</xdr:colOff>
      <xdr:row>29</xdr:row>
      <xdr:rowOff>9525</xdr:rowOff>
    </xdr:to>
    <xdr:sp macro="" textlink="">
      <xdr:nvSpPr>
        <xdr:cNvPr id="4" name="Line 37">
          <a:extLst>
            <a:ext uri="{FF2B5EF4-FFF2-40B4-BE49-F238E27FC236}">
              <a16:creationId xmlns:a16="http://schemas.microsoft.com/office/drawing/2014/main" id="{00000000-0008-0000-1000-000004000000}"/>
            </a:ext>
          </a:extLst>
        </xdr:cNvPr>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29</xdr:row>
      <xdr:rowOff>0</xdr:rowOff>
    </xdr:from>
    <xdr:to>
      <xdr:col>18</xdr:col>
      <xdr:colOff>0</xdr:colOff>
      <xdr:row>29</xdr:row>
      <xdr:rowOff>9525</xdr:rowOff>
    </xdr:to>
    <xdr:sp macro="" textlink="">
      <xdr:nvSpPr>
        <xdr:cNvPr id="5" name="Line 51">
          <a:extLst>
            <a:ext uri="{FF2B5EF4-FFF2-40B4-BE49-F238E27FC236}">
              <a16:creationId xmlns:a16="http://schemas.microsoft.com/office/drawing/2014/main" id="{00000000-0008-0000-1000-000005000000}"/>
            </a:ext>
          </a:extLst>
        </xdr:cNvPr>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29</xdr:row>
      <xdr:rowOff>0</xdr:rowOff>
    </xdr:from>
    <xdr:to>
      <xdr:col>5</xdr:col>
      <xdr:colOff>0</xdr:colOff>
      <xdr:row>29</xdr:row>
      <xdr:rowOff>9525</xdr:rowOff>
    </xdr:to>
    <xdr:sp macro="" textlink="">
      <xdr:nvSpPr>
        <xdr:cNvPr id="6" name="Line 58">
          <a:extLst>
            <a:ext uri="{FF2B5EF4-FFF2-40B4-BE49-F238E27FC236}">
              <a16:creationId xmlns:a16="http://schemas.microsoft.com/office/drawing/2014/main" id="{00000000-0008-0000-1000-000006000000}"/>
            </a:ext>
          </a:extLst>
        </xdr:cNvPr>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29</xdr:row>
      <xdr:rowOff>0</xdr:rowOff>
    </xdr:from>
    <xdr:to>
      <xdr:col>18</xdr:col>
      <xdr:colOff>0</xdr:colOff>
      <xdr:row>29</xdr:row>
      <xdr:rowOff>9525</xdr:rowOff>
    </xdr:to>
    <xdr:sp macro="" textlink="">
      <xdr:nvSpPr>
        <xdr:cNvPr id="7" name="Line 72">
          <a:extLst>
            <a:ext uri="{FF2B5EF4-FFF2-40B4-BE49-F238E27FC236}">
              <a16:creationId xmlns:a16="http://schemas.microsoft.com/office/drawing/2014/main" id="{00000000-0008-0000-1000-000007000000}"/>
            </a:ext>
          </a:extLst>
        </xdr:cNvPr>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a:extLst>
            <a:ext uri="{FF2B5EF4-FFF2-40B4-BE49-F238E27FC236}">
              <a16:creationId xmlns:a16="http://schemas.microsoft.com/office/drawing/2014/main" id="{00000000-0008-0000-1400-000002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a:extLst>
            <a:ext uri="{FF2B5EF4-FFF2-40B4-BE49-F238E27FC236}">
              <a16:creationId xmlns:a16="http://schemas.microsoft.com/office/drawing/2014/main" id="{00000000-0008-0000-1400-000003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a:extLst>
            <a:ext uri="{FF2B5EF4-FFF2-40B4-BE49-F238E27FC236}">
              <a16:creationId xmlns:a16="http://schemas.microsoft.com/office/drawing/2014/main" id="{00000000-0008-0000-1400-000004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a:extLst>
            <a:ext uri="{FF2B5EF4-FFF2-40B4-BE49-F238E27FC236}">
              <a16:creationId xmlns:a16="http://schemas.microsoft.com/office/drawing/2014/main" id="{00000000-0008-0000-1400-000005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a:extLst>
            <a:ext uri="{FF2B5EF4-FFF2-40B4-BE49-F238E27FC236}">
              <a16:creationId xmlns:a16="http://schemas.microsoft.com/office/drawing/2014/main" id="{00000000-0008-0000-1400-000006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a:extLst>
            <a:ext uri="{FF2B5EF4-FFF2-40B4-BE49-F238E27FC236}">
              <a16:creationId xmlns:a16="http://schemas.microsoft.com/office/drawing/2014/main" id="{00000000-0008-0000-1400-000007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a:extLst>
            <a:ext uri="{FF2B5EF4-FFF2-40B4-BE49-F238E27FC236}">
              <a16:creationId xmlns:a16="http://schemas.microsoft.com/office/drawing/2014/main" id="{00000000-0008-0000-1700-00003BAE0000}"/>
            </a:ext>
          </a:extLst>
        </xdr:cNvPr>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a:extLst>
            <a:ext uri="{FF2B5EF4-FFF2-40B4-BE49-F238E27FC236}">
              <a16:creationId xmlns:a16="http://schemas.microsoft.com/office/drawing/2014/main" id="{00000000-0008-0000-1700-00003C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a:extLst>
            <a:ext uri="{FF2B5EF4-FFF2-40B4-BE49-F238E27FC236}">
              <a16:creationId xmlns:a16="http://schemas.microsoft.com/office/drawing/2014/main" id="{00000000-0008-0000-1700-00003D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a:extLst>
            <a:ext uri="{FF2B5EF4-FFF2-40B4-BE49-F238E27FC236}">
              <a16:creationId xmlns:a16="http://schemas.microsoft.com/office/drawing/2014/main" id="{00000000-0008-0000-1700-00003E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a:extLst>
            <a:ext uri="{FF2B5EF4-FFF2-40B4-BE49-F238E27FC236}">
              <a16:creationId xmlns:a16="http://schemas.microsoft.com/office/drawing/2014/main" id="{00000000-0008-0000-1700-00003F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a:extLst>
            <a:ext uri="{FF2B5EF4-FFF2-40B4-BE49-F238E27FC236}">
              <a16:creationId xmlns:a16="http://schemas.microsoft.com/office/drawing/2014/main" id="{00000000-0008-0000-1700-000040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a:extLst>
            <a:ext uri="{FF2B5EF4-FFF2-40B4-BE49-F238E27FC236}">
              <a16:creationId xmlns:a16="http://schemas.microsoft.com/office/drawing/2014/main" id="{00000000-0008-0000-1700-000041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a:extLst>
            <a:ext uri="{FF2B5EF4-FFF2-40B4-BE49-F238E27FC236}">
              <a16:creationId xmlns:a16="http://schemas.microsoft.com/office/drawing/2014/main" id="{00000000-0008-0000-1700-00000A000000}"/>
            </a:ext>
          </a:extLst>
        </xdr:cNvPr>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1900-000003000000}"/>
            </a:ext>
          </a:extLst>
        </xdr:cNvPr>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a:extLst>
            <a:ext uri="{FF2B5EF4-FFF2-40B4-BE49-F238E27FC236}">
              <a16:creationId xmlns:a16="http://schemas.microsoft.com/office/drawing/2014/main" id="{00000000-0008-0000-1A00-000099B80000}"/>
            </a:ext>
          </a:extLst>
        </xdr:cNvPr>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a:extLst>
            <a:ext uri="{FF2B5EF4-FFF2-40B4-BE49-F238E27FC236}">
              <a16:creationId xmlns:a16="http://schemas.microsoft.com/office/drawing/2014/main" id="{00000000-0008-0000-1A00-00009A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a:extLst>
            <a:ext uri="{FF2B5EF4-FFF2-40B4-BE49-F238E27FC236}">
              <a16:creationId xmlns:a16="http://schemas.microsoft.com/office/drawing/2014/main" id="{00000000-0008-0000-1A00-00009B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a:extLst>
            <a:ext uri="{FF2B5EF4-FFF2-40B4-BE49-F238E27FC236}">
              <a16:creationId xmlns:a16="http://schemas.microsoft.com/office/drawing/2014/main" id="{00000000-0008-0000-1A00-00009C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a:extLst>
            <a:ext uri="{FF2B5EF4-FFF2-40B4-BE49-F238E27FC236}">
              <a16:creationId xmlns:a16="http://schemas.microsoft.com/office/drawing/2014/main" id="{00000000-0008-0000-1A00-00009D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a:extLst>
            <a:ext uri="{FF2B5EF4-FFF2-40B4-BE49-F238E27FC236}">
              <a16:creationId xmlns:a16="http://schemas.microsoft.com/office/drawing/2014/main" id="{00000000-0008-0000-1A00-00009E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a:extLst>
            <a:ext uri="{FF2B5EF4-FFF2-40B4-BE49-F238E27FC236}">
              <a16:creationId xmlns:a16="http://schemas.microsoft.com/office/drawing/2014/main" id="{00000000-0008-0000-1A00-00009F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a:extLst>
            <a:ext uri="{FF2B5EF4-FFF2-40B4-BE49-F238E27FC236}">
              <a16:creationId xmlns:a16="http://schemas.microsoft.com/office/drawing/2014/main" id="{00000000-0008-0000-1A00-000009000000}"/>
            </a:ext>
          </a:extLst>
        </xdr:cNvPr>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YOBC/Desktop/&#22320;&#36001;&#35500;&#26126;/&#20132;&#20184;&#37329;&#35201;&#32177;/&#9313;200903&#20462;&#27491;_&#65288;&#20132;&#20184;&#35201;&#32177;&#65289;&#27096;&#24335;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5.53.248\disk1\Users\NMYOU\AppData\Local\Microsoft\Windows\INetCache\Content.Outlook\8OBU1W5B\200416&#20107;&#26989;&#35336;&#30011;&#27096;&#24335;%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840;&#30465;&#38936;&#22495;/10900000_&#20581;&#24247;&#23616;/0000%20&#26032;&#22411;&#12467;&#12525;&#12490;&#12454;&#12452;&#12523;&#12473;&#24863;&#26579;&#30151;&#32202;&#24613;&#21253;&#25324;&#25903;&#25588;&#20132;&#20184;&#37329;/&#20132;&#20184;&#35201;&#32177;&#38306;&#20418;/0806%20P%20&#25913;&#27491;&#65288;&#20581;&#24247;&#23616;&#65289;/200806_&#65288;&#20132;&#20184;&#35201;&#32177;&#65289;&#27096;&#24335;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紙1"/>
      <sheetName val="別紙2"/>
      <sheetName val="別紙１－１"/>
      <sheetName val="別紙２－２"/>
      <sheetName val="実績ｰ別紙1"/>
      <sheetName val="実績-別紙１－１"/>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様式"/>
      <sheetName val="別紙1"/>
      <sheetName val="別紙2"/>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１様式"/>
      <sheetName val="別紙1"/>
      <sheetName val=" 別紙１（補足資料）"/>
      <sheetName val="別紙2"/>
      <sheetName val="第１号－２様式"/>
      <sheetName val="別紙１－１"/>
      <sheetName val="別紙１－２"/>
      <sheetName val="別紙１－３～５"/>
      <sheetName val="別紙２－２"/>
      <sheetName val="第2号様式（交付申請書）"/>
      <sheetName val="第3号様式（実績報告書）"/>
      <sheetName val="実績ｰ別紙1"/>
      <sheetName val="実績-別紙１－１"/>
      <sheetName val="実績-別紙１－２"/>
      <sheetName val="実績-別紙１－３～５"/>
      <sheetName val="実績-別紙2"/>
      <sheetName val="第４号様式（直・仕入控除）"/>
      <sheetName val="第５号様式（間・仕入控除）"/>
      <sheetName val="第６号様式 (調書)"/>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refreshError="1"/>
      <sheetData sheetId="1" refreshError="1"/>
      <sheetData sheetId="2" refreshError="1"/>
      <sheetData sheetId="3" refreshError="1"/>
      <sheetData sheetId="4" refreshError="1"/>
      <sheetData sheetId="5">
        <row r="11">
          <cell r="F11" t="str">
            <v>事業者名　　</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C51"/>
  <sheetViews>
    <sheetView workbookViewId="0">
      <selection activeCell="C5" sqref="C5:C18"/>
    </sheetView>
  </sheetViews>
  <sheetFormatPr defaultRowHeight="13.5"/>
  <cols>
    <col min="3" max="3" width="79.25" bestFit="1" customWidth="1"/>
  </cols>
  <sheetData>
    <row r="4" spans="1:3">
      <c r="A4" t="s">
        <v>574</v>
      </c>
      <c r="B4" t="s">
        <v>526</v>
      </c>
      <c r="C4" t="s">
        <v>3</v>
      </c>
    </row>
    <row r="5" spans="1:3">
      <c r="A5">
        <v>1</v>
      </c>
      <c r="B5" t="s">
        <v>527</v>
      </c>
      <c r="C5" t="s">
        <v>575</v>
      </c>
    </row>
    <row r="6" spans="1:3">
      <c r="A6">
        <v>2</v>
      </c>
      <c r="B6" t="s">
        <v>528</v>
      </c>
      <c r="C6" t="s">
        <v>576</v>
      </c>
    </row>
    <row r="7" spans="1:3">
      <c r="A7">
        <v>3</v>
      </c>
      <c r="B7" t="s">
        <v>529</v>
      </c>
      <c r="C7" t="s">
        <v>577</v>
      </c>
    </row>
    <row r="8" spans="1:3">
      <c r="A8">
        <v>4</v>
      </c>
      <c r="B8" t="s">
        <v>530</v>
      </c>
      <c r="C8" t="s">
        <v>578</v>
      </c>
    </row>
    <row r="9" spans="1:3">
      <c r="A9">
        <v>5</v>
      </c>
      <c r="B9" t="s">
        <v>531</v>
      </c>
      <c r="C9" t="s">
        <v>579</v>
      </c>
    </row>
    <row r="10" spans="1:3">
      <c r="A10">
        <v>6</v>
      </c>
      <c r="B10" t="s">
        <v>532</v>
      </c>
      <c r="C10" t="s">
        <v>580</v>
      </c>
    </row>
    <row r="11" spans="1:3">
      <c r="A11">
        <v>7</v>
      </c>
      <c r="B11" t="s">
        <v>533</v>
      </c>
      <c r="C11" t="s">
        <v>581</v>
      </c>
    </row>
    <row r="12" spans="1:3">
      <c r="A12">
        <v>8</v>
      </c>
      <c r="B12" t="s">
        <v>534</v>
      </c>
      <c r="C12" t="s">
        <v>582</v>
      </c>
    </row>
    <row r="13" spans="1:3">
      <c r="A13">
        <v>9</v>
      </c>
      <c r="B13" t="s">
        <v>535</v>
      </c>
      <c r="C13" t="s">
        <v>583</v>
      </c>
    </row>
    <row r="14" spans="1:3">
      <c r="A14">
        <v>10</v>
      </c>
      <c r="B14" t="s">
        <v>536</v>
      </c>
      <c r="C14" t="s">
        <v>584</v>
      </c>
    </row>
    <row r="15" spans="1:3">
      <c r="A15">
        <v>11</v>
      </c>
      <c r="B15" t="s">
        <v>537</v>
      </c>
      <c r="C15" t="s">
        <v>585</v>
      </c>
    </row>
    <row r="16" spans="1:3">
      <c r="A16">
        <v>12</v>
      </c>
      <c r="B16" t="s">
        <v>538</v>
      </c>
      <c r="C16" t="s">
        <v>586</v>
      </c>
    </row>
    <row r="17" spans="1:3">
      <c r="A17">
        <v>13</v>
      </c>
      <c r="B17" t="s">
        <v>539</v>
      </c>
      <c r="C17" t="s">
        <v>587</v>
      </c>
    </row>
    <row r="18" spans="1:3">
      <c r="A18">
        <v>14</v>
      </c>
      <c r="B18" t="s">
        <v>540</v>
      </c>
      <c r="C18" t="s">
        <v>588</v>
      </c>
    </row>
    <row r="19" spans="1:3">
      <c r="A19">
        <v>15</v>
      </c>
      <c r="B19" t="s">
        <v>541</v>
      </c>
    </row>
    <row r="20" spans="1:3">
      <c r="A20">
        <v>16</v>
      </c>
      <c r="B20" t="s">
        <v>542</v>
      </c>
    </row>
    <row r="21" spans="1:3">
      <c r="A21">
        <v>17</v>
      </c>
      <c r="B21" t="s">
        <v>543</v>
      </c>
    </row>
    <row r="22" spans="1:3">
      <c r="A22">
        <v>18</v>
      </c>
      <c r="B22" t="s">
        <v>544</v>
      </c>
    </row>
    <row r="23" spans="1:3">
      <c r="A23">
        <v>19</v>
      </c>
      <c r="B23" t="s">
        <v>545</v>
      </c>
    </row>
    <row r="24" spans="1:3">
      <c r="A24">
        <v>20</v>
      </c>
      <c r="B24" t="s">
        <v>546</v>
      </c>
    </row>
    <row r="25" spans="1:3">
      <c r="A25">
        <v>21</v>
      </c>
      <c r="B25" t="s">
        <v>547</v>
      </c>
    </row>
    <row r="26" spans="1:3">
      <c r="A26">
        <v>22</v>
      </c>
      <c r="B26" t="s">
        <v>548</v>
      </c>
    </row>
    <row r="27" spans="1:3">
      <c r="A27">
        <v>23</v>
      </c>
      <c r="B27" t="s">
        <v>549</v>
      </c>
    </row>
    <row r="28" spans="1:3">
      <c r="A28">
        <v>24</v>
      </c>
      <c r="B28" t="s">
        <v>550</v>
      </c>
    </row>
    <row r="29" spans="1:3">
      <c r="A29">
        <v>25</v>
      </c>
      <c r="B29" t="s">
        <v>551</v>
      </c>
    </row>
    <row r="30" spans="1:3">
      <c r="A30">
        <v>26</v>
      </c>
      <c r="B30" t="s">
        <v>552</v>
      </c>
    </row>
    <row r="31" spans="1:3">
      <c r="A31">
        <v>27</v>
      </c>
      <c r="B31" t="s">
        <v>553</v>
      </c>
    </row>
    <row r="32" spans="1:3">
      <c r="A32">
        <v>28</v>
      </c>
      <c r="B32" t="s">
        <v>554</v>
      </c>
    </row>
    <row r="33" spans="1:2">
      <c r="A33">
        <v>29</v>
      </c>
      <c r="B33" t="s">
        <v>555</v>
      </c>
    </row>
    <row r="34" spans="1:2">
      <c r="A34">
        <v>30</v>
      </c>
      <c r="B34" t="s">
        <v>556</v>
      </c>
    </row>
    <row r="35" spans="1:2">
      <c r="A35">
        <v>31</v>
      </c>
      <c r="B35" t="s">
        <v>557</v>
      </c>
    </row>
    <row r="36" spans="1:2">
      <c r="A36">
        <v>32</v>
      </c>
      <c r="B36" t="s">
        <v>558</v>
      </c>
    </row>
    <row r="37" spans="1:2">
      <c r="A37">
        <v>33</v>
      </c>
      <c r="B37" t="s">
        <v>559</v>
      </c>
    </row>
    <row r="38" spans="1:2">
      <c r="A38">
        <v>34</v>
      </c>
      <c r="B38" t="s">
        <v>560</v>
      </c>
    </row>
    <row r="39" spans="1:2">
      <c r="A39">
        <v>35</v>
      </c>
      <c r="B39" t="s">
        <v>561</v>
      </c>
    </row>
    <row r="40" spans="1:2">
      <c r="A40">
        <v>36</v>
      </c>
      <c r="B40" t="s">
        <v>562</v>
      </c>
    </row>
    <row r="41" spans="1:2">
      <c r="A41">
        <v>37</v>
      </c>
      <c r="B41" t="s">
        <v>563</v>
      </c>
    </row>
    <row r="42" spans="1:2">
      <c r="A42">
        <v>38</v>
      </c>
      <c r="B42" t="s">
        <v>564</v>
      </c>
    </row>
    <row r="43" spans="1:2">
      <c r="A43">
        <v>39</v>
      </c>
      <c r="B43" t="s">
        <v>565</v>
      </c>
    </row>
    <row r="44" spans="1:2">
      <c r="A44">
        <v>40</v>
      </c>
      <c r="B44" t="s">
        <v>566</v>
      </c>
    </row>
    <row r="45" spans="1:2">
      <c r="A45">
        <v>41</v>
      </c>
      <c r="B45" t="s">
        <v>567</v>
      </c>
    </row>
    <row r="46" spans="1:2">
      <c r="A46">
        <v>42</v>
      </c>
      <c r="B46" t="s">
        <v>568</v>
      </c>
    </row>
    <row r="47" spans="1:2">
      <c r="A47">
        <v>43</v>
      </c>
      <c r="B47" t="s">
        <v>569</v>
      </c>
    </row>
    <row r="48" spans="1:2">
      <c r="A48">
        <v>44</v>
      </c>
      <c r="B48" t="s">
        <v>570</v>
      </c>
    </row>
    <row r="49" spans="1:2">
      <c r="A49">
        <v>45</v>
      </c>
      <c r="B49" t="s">
        <v>571</v>
      </c>
    </row>
    <row r="50" spans="1:2">
      <c r="A50">
        <v>46</v>
      </c>
      <c r="B50" t="s">
        <v>572</v>
      </c>
    </row>
    <row r="51" spans="1:2">
      <c r="A51">
        <v>47</v>
      </c>
      <c r="B51" t="s">
        <v>573</v>
      </c>
    </row>
  </sheetData>
  <customSheetViews>
    <customSheetView guid="{9B008D34-F000-412D-B848-95502D7DC370}" state="hidden">
      <selection activeCell="C5" sqref="C5:C18"/>
      <pageMargins left="0.7" right="0.7" top="0.75" bottom="0.75" header="0.3" footer="0.3"/>
    </customSheetView>
  </customSheetView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S17"/>
  <sheetViews>
    <sheetView view="pageBreakPreview" zoomScaleNormal="70" zoomScaleSheetLayoutView="100" workbookViewId="0">
      <pane xSplit="2" ySplit="7" topLeftCell="H8" activePane="bottomRight" state="frozen"/>
      <selection activeCell="E20" sqref="E20"/>
      <selection pane="topRight" activeCell="E20" sqref="E20"/>
      <selection pane="bottomLeft" activeCell="E20" sqref="E20"/>
      <selection pane="bottomRight" activeCell="Q5" sqref="Q5"/>
    </sheetView>
  </sheetViews>
  <sheetFormatPr defaultColWidth="12.625" defaultRowHeight="12"/>
  <cols>
    <col min="1" max="1" width="4" style="56" bestFit="1" customWidth="1"/>
    <col min="2" max="2" width="30.375" style="56" customWidth="1"/>
    <col min="3" max="16" width="16.125" style="56" customWidth="1"/>
    <col min="17" max="17" width="39.375" style="56" customWidth="1"/>
    <col min="18" max="18" width="3" style="56" bestFit="1" customWidth="1"/>
    <col min="19" max="19" width="10.75" style="56" hidden="1" customWidth="1"/>
    <col min="20" max="16384" width="12.625" style="56"/>
  </cols>
  <sheetData>
    <row r="1" spans="1:19" ht="12.75" customHeight="1">
      <c r="B1" s="293" t="s">
        <v>147</v>
      </c>
    </row>
    <row r="2" spans="1:19" ht="12.75" customHeight="1">
      <c r="B2" s="505" t="s">
        <v>763</v>
      </c>
      <c r="C2" s="505"/>
      <c r="D2" s="505"/>
      <c r="E2" s="505"/>
      <c r="F2" s="505"/>
      <c r="G2" s="505"/>
      <c r="H2" s="505"/>
      <c r="I2" s="505"/>
      <c r="J2" s="505"/>
      <c r="K2" s="505"/>
      <c r="L2" s="505"/>
      <c r="M2" s="505"/>
      <c r="N2" s="505"/>
      <c r="O2" s="505"/>
      <c r="P2" s="505"/>
      <c r="Q2" s="505"/>
    </row>
    <row r="3" spans="1:19" ht="12.75" customHeight="1">
      <c r="M3" s="506" t="s">
        <v>650</v>
      </c>
      <c r="N3" s="506"/>
      <c r="O3" s="506"/>
      <c r="P3" s="506"/>
      <c r="Q3" s="506"/>
      <c r="R3" s="68"/>
    </row>
    <row r="4" spans="1:19" ht="4.1500000000000004" customHeight="1">
      <c r="E4" s="68"/>
      <c r="F4" s="68"/>
      <c r="H4" s="68"/>
    </row>
    <row r="5" spans="1:19" ht="51.6" customHeight="1">
      <c r="B5" s="77" t="s">
        <v>645</v>
      </c>
      <c r="C5" s="79" t="s">
        <v>595</v>
      </c>
      <c r="D5" s="78" t="s">
        <v>596</v>
      </c>
      <c r="E5" s="78" t="s">
        <v>597</v>
      </c>
      <c r="F5" s="78" t="s">
        <v>691</v>
      </c>
      <c r="G5" s="77" t="s">
        <v>14</v>
      </c>
      <c r="H5" s="78" t="s">
        <v>610</v>
      </c>
      <c r="I5" s="79" t="s">
        <v>614</v>
      </c>
      <c r="J5" s="79" t="s">
        <v>157</v>
      </c>
      <c r="K5" s="79" t="s">
        <v>684</v>
      </c>
      <c r="L5" s="79" t="s">
        <v>654</v>
      </c>
      <c r="M5" s="78" t="s">
        <v>685</v>
      </c>
      <c r="N5" s="398" t="s">
        <v>764</v>
      </c>
      <c r="O5" s="398" t="s">
        <v>801</v>
      </c>
      <c r="P5" s="399" t="s">
        <v>766</v>
      </c>
      <c r="Q5" s="79" t="s">
        <v>841</v>
      </c>
      <c r="S5" s="160"/>
    </row>
    <row r="6" spans="1:19" s="364" customFormat="1" ht="24">
      <c r="B6" s="80"/>
      <c r="C6" s="80" t="s">
        <v>611</v>
      </c>
      <c r="D6" s="80" t="s">
        <v>612</v>
      </c>
      <c r="E6" s="80" t="s">
        <v>602</v>
      </c>
      <c r="F6" s="80" t="s">
        <v>603</v>
      </c>
      <c r="G6" s="108" t="s">
        <v>615</v>
      </c>
      <c r="H6" s="80" t="s">
        <v>613</v>
      </c>
      <c r="I6" s="280" t="s">
        <v>617</v>
      </c>
      <c r="J6" s="80" t="s">
        <v>653</v>
      </c>
      <c r="K6" s="80"/>
      <c r="L6" s="80"/>
      <c r="M6" s="80" t="s">
        <v>616</v>
      </c>
      <c r="N6" s="400" t="s">
        <v>837</v>
      </c>
      <c r="O6" s="400" t="s">
        <v>687</v>
      </c>
      <c r="P6" s="400" t="s">
        <v>767</v>
      </c>
      <c r="Q6" s="80"/>
    </row>
    <row r="7" spans="1:19">
      <c r="A7" s="260"/>
      <c r="B7" s="83"/>
      <c r="C7" s="85" t="s">
        <v>10</v>
      </c>
      <c r="D7" s="85" t="s">
        <v>10</v>
      </c>
      <c r="E7" s="85" t="s">
        <v>10</v>
      </c>
      <c r="F7" s="85" t="s">
        <v>10</v>
      </c>
      <c r="G7" s="85" t="s">
        <v>10</v>
      </c>
      <c r="H7" s="85" t="s">
        <v>10</v>
      </c>
      <c r="I7" s="85" t="s">
        <v>10</v>
      </c>
      <c r="J7" s="85" t="s">
        <v>10</v>
      </c>
      <c r="K7" s="85" t="s">
        <v>10</v>
      </c>
      <c r="L7" s="85" t="s">
        <v>10</v>
      </c>
      <c r="M7" s="85"/>
      <c r="N7" s="380" t="s">
        <v>10</v>
      </c>
      <c r="O7" s="380" t="s">
        <v>10</v>
      </c>
      <c r="P7" s="380" t="s">
        <v>10</v>
      </c>
      <c r="Q7" s="85"/>
      <c r="S7" s="173"/>
    </row>
    <row r="8" spans="1:19" s="64" customFormat="1" ht="56.25" customHeight="1">
      <c r="B8" s="133" t="s">
        <v>831</v>
      </c>
      <c r="C8" s="349"/>
      <c r="D8" s="349"/>
      <c r="E8" s="349"/>
      <c r="F8" s="349"/>
      <c r="G8" s="103">
        <f t="shared" ref="G8:G9" si="0">MIN(E8,F8)</f>
        <v>0</v>
      </c>
      <c r="H8" s="103">
        <f t="shared" ref="H8:H9" si="1">C8-D8</f>
        <v>0</v>
      </c>
      <c r="I8" s="103">
        <f>ROUNDDOWN(MIN(G8,H8),-3)</f>
        <v>0</v>
      </c>
      <c r="J8" s="349"/>
      <c r="K8" s="349"/>
      <c r="L8" s="349"/>
      <c r="M8" s="104" t="s">
        <v>728</v>
      </c>
      <c r="N8" s="401">
        <f>ROUNDDOWN(I8,-3)</f>
        <v>0</v>
      </c>
      <c r="O8" s="401"/>
      <c r="P8" s="401"/>
      <c r="Q8" s="205"/>
      <c r="R8" s="258"/>
      <c r="S8" s="170" t="str">
        <f>IFERROR(VLOOKUP(#REF!,[4]【参考】算出区分!$C$2:$E$67,2,0),"")</f>
        <v/>
      </c>
    </row>
    <row r="9" spans="1:19" s="64" customFormat="1" ht="56.25" customHeight="1">
      <c r="B9" s="133" t="s">
        <v>832</v>
      </c>
      <c r="C9" s="349"/>
      <c r="D9" s="349"/>
      <c r="E9" s="349"/>
      <c r="F9" s="349"/>
      <c r="G9" s="103">
        <f t="shared" si="0"/>
        <v>0</v>
      </c>
      <c r="H9" s="103">
        <f t="shared" si="1"/>
        <v>0</v>
      </c>
      <c r="I9" s="103">
        <f t="shared" ref="I9" si="2">ROUNDDOWN(MIN(G9,H9),-3)</f>
        <v>0</v>
      </c>
      <c r="J9" s="349"/>
      <c r="K9" s="349"/>
      <c r="L9" s="349"/>
      <c r="M9" s="104" t="s">
        <v>727</v>
      </c>
      <c r="N9" s="117">
        <f t="shared" ref="N9" si="3">ROUNDDOWN(I9,-3)</f>
        <v>0</v>
      </c>
      <c r="O9" s="117"/>
      <c r="P9" s="117"/>
      <c r="Q9" s="205"/>
      <c r="R9" s="258"/>
      <c r="S9" s="170" t="str">
        <f>IFERROR(VLOOKUP(#REF!,[4]【参考】算出区分!$C$2:$E$67,2,0),"")</f>
        <v/>
      </c>
    </row>
    <row r="10" spans="1:19" s="64" customFormat="1" ht="56.25" customHeight="1">
      <c r="B10" s="133" t="s">
        <v>833</v>
      </c>
      <c r="C10" s="349"/>
      <c r="D10" s="349"/>
      <c r="E10" s="349"/>
      <c r="F10" s="349"/>
      <c r="G10" s="103">
        <f t="shared" ref="G10:G12" si="4">MIN(E10,F10)</f>
        <v>0</v>
      </c>
      <c r="H10" s="103">
        <f t="shared" ref="H10:H12" si="5">C10-D10</f>
        <v>0</v>
      </c>
      <c r="I10" s="103">
        <f t="shared" ref="I10:I12" si="6">ROUNDDOWN(MIN(G10,H10),-3)</f>
        <v>0</v>
      </c>
      <c r="J10" s="459"/>
      <c r="K10" s="459"/>
      <c r="L10" s="459"/>
      <c r="M10" s="104" t="s">
        <v>727</v>
      </c>
      <c r="N10" s="117">
        <f t="shared" ref="N10" si="7">ROUNDDOWN(I10,-3)</f>
        <v>0</v>
      </c>
      <c r="O10" s="117"/>
      <c r="P10" s="117"/>
      <c r="Q10" s="353"/>
      <c r="R10" s="258"/>
      <c r="S10" s="354"/>
    </row>
    <row r="11" spans="1:19" s="64" customFormat="1" ht="56.25" customHeight="1">
      <c r="B11" s="442" t="s">
        <v>834</v>
      </c>
      <c r="C11" s="349"/>
      <c r="D11" s="349"/>
      <c r="E11" s="349"/>
      <c r="F11" s="349"/>
      <c r="G11" s="103">
        <f t="shared" ref="G11" si="8">MIN(E11,F11)</f>
        <v>0</v>
      </c>
      <c r="H11" s="103">
        <f t="shared" ref="H11" si="9">C11-D11</f>
        <v>0</v>
      </c>
      <c r="I11" s="103">
        <f t="shared" ref="I11" si="10">ROUNDDOWN(MIN(G11,H11),-3)</f>
        <v>0</v>
      </c>
      <c r="J11" s="459"/>
      <c r="K11" s="459"/>
      <c r="L11" s="459"/>
      <c r="M11" s="104" t="s">
        <v>727</v>
      </c>
      <c r="N11" s="117">
        <f t="shared" ref="N11" si="11">ROUNDDOWN(I11,-3)</f>
        <v>0</v>
      </c>
      <c r="O11" s="117"/>
      <c r="P11" s="117"/>
      <c r="Q11" s="353"/>
      <c r="R11" s="258"/>
      <c r="S11" s="354"/>
    </row>
    <row r="12" spans="1:19" s="64" customFormat="1" ht="56.25" customHeight="1">
      <c r="B12" s="442" t="s">
        <v>835</v>
      </c>
      <c r="C12" s="349"/>
      <c r="D12" s="349"/>
      <c r="E12" s="349"/>
      <c r="F12" s="349"/>
      <c r="G12" s="103">
        <f t="shared" si="4"/>
        <v>0</v>
      </c>
      <c r="H12" s="103">
        <f t="shared" si="5"/>
        <v>0</v>
      </c>
      <c r="I12" s="103">
        <f t="shared" si="6"/>
        <v>0</v>
      </c>
      <c r="J12" s="459"/>
      <c r="K12" s="459"/>
      <c r="L12" s="459"/>
      <c r="M12" s="104" t="s">
        <v>727</v>
      </c>
      <c r="N12" s="117">
        <f>ROUNDDOWN(I12,-3)</f>
        <v>0</v>
      </c>
      <c r="O12" s="117"/>
      <c r="P12" s="117"/>
      <c r="Q12" s="353"/>
      <c r="R12" s="258"/>
      <c r="S12" s="354"/>
    </row>
    <row r="13" spans="1:19" s="64" customFormat="1" ht="56.25" customHeight="1">
      <c r="B13" s="108" t="s">
        <v>9</v>
      </c>
      <c r="C13" s="103">
        <f>SUM(C8:C12)</f>
        <v>0</v>
      </c>
      <c r="D13" s="103">
        <f t="shared" ref="D13:N13" si="12">SUM(D8:D12)</f>
        <v>0</v>
      </c>
      <c r="E13" s="103">
        <f t="shared" si="12"/>
        <v>0</v>
      </c>
      <c r="F13" s="103">
        <f t="shared" si="12"/>
        <v>0</v>
      </c>
      <c r="G13" s="103">
        <f t="shared" si="12"/>
        <v>0</v>
      </c>
      <c r="H13" s="103">
        <f t="shared" si="12"/>
        <v>0</v>
      </c>
      <c r="I13" s="103">
        <f t="shared" si="12"/>
        <v>0</v>
      </c>
      <c r="J13" s="103">
        <f t="shared" si="12"/>
        <v>0</v>
      </c>
      <c r="K13" s="103">
        <f t="shared" si="12"/>
        <v>0</v>
      </c>
      <c r="L13" s="103">
        <f t="shared" si="12"/>
        <v>0</v>
      </c>
      <c r="M13" s="103"/>
      <c r="N13" s="103">
        <f t="shared" si="12"/>
        <v>0</v>
      </c>
      <c r="O13" s="117"/>
      <c r="P13" s="117"/>
      <c r="Q13" s="257"/>
    </row>
    <row r="14" spans="1:19" ht="3" customHeight="1"/>
    <row r="15" spans="1:19" ht="12.75" customHeight="1"/>
    <row r="16" spans="1:19" ht="12.75" customHeight="1"/>
    <row r="17" ht="12.75" customHeight="1"/>
  </sheetData>
  <customSheetViews>
    <customSheetView guid="{9B008D34-F000-412D-B848-95502D7DC370}" scale="70" showPageBreaks="1" printArea="1" hiddenColumns="1" view="pageBreakPreview">
      <pane xSplit="2" ySplit="7" topLeftCell="C8" activePane="bottomRight" state="frozen"/>
      <selection pane="bottomRight" activeCell="D11" sqref="D11"/>
      <pageMargins left="0.19685039370078741" right="0.19685039370078741" top="0.19685039370078741" bottom="0.19685039370078741" header="0.11811023622047245" footer="0.11811023622047245"/>
      <printOptions horizontalCentered="1" verticalCentered="1"/>
      <pageSetup paperSize="9" scale="45" orientation="landscape" blackAndWhite="1" r:id="rId1"/>
    </customSheetView>
  </customSheetViews>
  <mergeCells count="2">
    <mergeCell ref="B2:Q2"/>
    <mergeCell ref="M3:Q3"/>
  </mergeCells>
  <phoneticPr fontId="2"/>
  <printOptions horizontalCentered="1"/>
  <pageMargins left="0.98425196850393704" right="0.98425196850393704" top="0.98425196850393704" bottom="0.98425196850393704" header="0.31496062992125984" footer="0.31496062992125984"/>
  <pageSetup paperSize="9" scale="41"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I30"/>
  <sheetViews>
    <sheetView view="pageBreakPreview" zoomScaleNormal="100" zoomScaleSheetLayoutView="100" workbookViewId="0">
      <selection activeCell="G19" sqref="G19"/>
    </sheetView>
  </sheetViews>
  <sheetFormatPr defaultColWidth="9" defaultRowHeight="18" customHeight="1"/>
  <cols>
    <col min="1" max="16384" width="9" style="21"/>
  </cols>
  <sheetData>
    <row r="1" spans="1:9" ht="18" customHeight="1">
      <c r="A1" s="21" t="s">
        <v>655</v>
      </c>
    </row>
    <row r="3" spans="1:9" ht="18" customHeight="1">
      <c r="H3" s="299"/>
      <c r="I3" s="300" t="s">
        <v>4</v>
      </c>
    </row>
    <row r="4" spans="1:9" ht="18" customHeight="1">
      <c r="H4" s="299"/>
      <c r="I4" s="300" t="s">
        <v>5</v>
      </c>
    </row>
    <row r="7" spans="1:9" ht="18" customHeight="1">
      <c r="A7" s="21" t="s">
        <v>6</v>
      </c>
    </row>
    <row r="9" spans="1:9" ht="18" customHeight="1">
      <c r="F9" s="24"/>
      <c r="G9" s="24"/>
      <c r="H9" s="24"/>
    </row>
    <row r="10" spans="1:9" ht="18" customHeight="1">
      <c r="F10" s="467" t="s">
        <v>798</v>
      </c>
      <c r="G10" s="467"/>
      <c r="H10" s="467"/>
    </row>
    <row r="11" spans="1:9" ht="18" customHeight="1">
      <c r="F11" s="24"/>
      <c r="G11" s="24"/>
      <c r="H11" s="24"/>
    </row>
    <row r="14" spans="1:9" ht="36" customHeight="1">
      <c r="A14" s="543" t="s">
        <v>786</v>
      </c>
      <c r="B14" s="543"/>
      <c r="C14" s="543"/>
      <c r="D14" s="543"/>
      <c r="E14" s="543"/>
      <c r="F14" s="543"/>
      <c r="G14" s="543"/>
      <c r="H14" s="543"/>
      <c r="I14" s="543"/>
    </row>
    <row r="17" spans="1:9" ht="18" customHeight="1">
      <c r="A17" s="21" t="s">
        <v>683</v>
      </c>
    </row>
    <row r="20" spans="1:9" ht="18" customHeight="1">
      <c r="A20" s="21" t="s">
        <v>656</v>
      </c>
      <c r="C20" s="544" t="s">
        <v>840</v>
      </c>
      <c r="D20" s="544"/>
      <c r="E20" s="544"/>
    </row>
    <row r="21" spans="1:9" ht="18" customHeight="1">
      <c r="B21" s="351" t="s">
        <v>838</v>
      </c>
    </row>
    <row r="22" spans="1:9" ht="18" customHeight="1">
      <c r="B22" s="351" t="s">
        <v>839</v>
      </c>
    </row>
    <row r="23" spans="1:9" ht="18" customHeight="1">
      <c r="C23" s="125"/>
      <c r="D23" s="125"/>
      <c r="E23" s="125"/>
      <c r="F23" s="125"/>
    </row>
    <row r="24" spans="1:9" ht="18" customHeight="1">
      <c r="A24" s="545" t="s">
        <v>748</v>
      </c>
      <c r="B24" s="545"/>
      <c r="C24" s="545"/>
      <c r="D24" s="545"/>
      <c r="E24" s="545"/>
      <c r="F24" s="545"/>
      <c r="G24" s="545"/>
      <c r="H24" s="545"/>
      <c r="I24" s="545"/>
    </row>
    <row r="25" spans="1:9" ht="18" customHeight="1">
      <c r="A25" s="351"/>
      <c r="B25" s="352" t="s">
        <v>738</v>
      </c>
      <c r="I25" s="131"/>
    </row>
    <row r="26" spans="1:9" ht="18" customHeight="1">
      <c r="A26" s="21" t="s">
        <v>682</v>
      </c>
      <c r="I26" s="131"/>
    </row>
    <row r="27" spans="1:9" ht="18" customHeight="1">
      <c r="I27" s="131"/>
    </row>
    <row r="28" spans="1:9" ht="18" customHeight="1">
      <c r="A28" s="21" t="s">
        <v>657</v>
      </c>
    </row>
    <row r="29" spans="1:9" ht="18" customHeight="1">
      <c r="A29" s="27" t="s">
        <v>658</v>
      </c>
    </row>
    <row r="30" spans="1:9" ht="18" customHeight="1">
      <c r="A30" s="301"/>
    </row>
  </sheetData>
  <customSheetViews>
    <customSheetView guid="{9B008D34-F000-412D-B848-95502D7DC370}" showPageBreaks="1" fitToPage="1" printArea="1" view="pageBreakPreview" topLeftCell="A10">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F10:H10"/>
    <mergeCell ref="A14:I14"/>
    <mergeCell ref="C20:E20"/>
    <mergeCell ref="A24:I24"/>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I34"/>
  <sheetViews>
    <sheetView view="pageBreakPreview" zoomScaleNormal="100" zoomScaleSheetLayoutView="100" workbookViewId="0">
      <selection activeCell="A27" sqref="A27"/>
    </sheetView>
  </sheetViews>
  <sheetFormatPr defaultColWidth="9" defaultRowHeight="18" customHeight="1"/>
  <cols>
    <col min="1" max="16384" width="9" style="21"/>
  </cols>
  <sheetData>
    <row r="1" spans="1:9" ht="18" customHeight="1">
      <c r="A1" s="21" t="s">
        <v>139</v>
      </c>
    </row>
    <row r="3" spans="1:9" ht="18" customHeight="1">
      <c r="H3" s="299"/>
      <c r="I3" s="300" t="s">
        <v>4</v>
      </c>
    </row>
    <row r="4" spans="1:9" ht="18" customHeight="1">
      <c r="H4" s="299"/>
      <c r="I4" s="300" t="s">
        <v>5</v>
      </c>
    </row>
    <row r="7" spans="1:9" ht="18" customHeight="1">
      <c r="A7" s="21" t="s">
        <v>6</v>
      </c>
    </row>
    <row r="10" spans="1:9" ht="18" customHeight="1">
      <c r="F10" s="24"/>
      <c r="G10" s="24"/>
      <c r="H10" s="24"/>
    </row>
    <row r="11" spans="1:9" ht="18" customHeight="1">
      <c r="F11" s="467" t="s">
        <v>798</v>
      </c>
      <c r="G11" s="467"/>
      <c r="H11" s="467"/>
    </row>
    <row r="12" spans="1:9" ht="18" customHeight="1">
      <c r="F12" s="24"/>
      <c r="G12" s="24"/>
      <c r="H12" s="24"/>
    </row>
    <row r="16" spans="1:9" ht="36" customHeight="1">
      <c r="A16" s="543" t="s">
        <v>787</v>
      </c>
      <c r="B16" s="543"/>
      <c r="C16" s="543"/>
      <c r="D16" s="543"/>
      <c r="E16" s="543"/>
      <c r="F16" s="543"/>
      <c r="G16" s="543"/>
      <c r="H16" s="543"/>
      <c r="I16" s="543"/>
    </row>
    <row r="19" spans="1:9" ht="19.5" customHeight="1">
      <c r="A19" s="546" t="s">
        <v>797</v>
      </c>
      <c r="B19" s="546"/>
      <c r="C19" s="546"/>
      <c r="D19" s="546"/>
      <c r="E19" s="546"/>
      <c r="F19" s="546"/>
      <c r="G19" s="546"/>
      <c r="H19" s="546"/>
      <c r="I19" s="546"/>
    </row>
    <row r="20" spans="1:9" ht="19.5" customHeight="1">
      <c r="A20" s="546"/>
      <c r="B20" s="546"/>
      <c r="C20" s="546"/>
      <c r="D20" s="546"/>
      <c r="E20" s="546"/>
      <c r="F20" s="546"/>
      <c r="G20" s="546"/>
      <c r="H20" s="546"/>
      <c r="I20" s="546"/>
    </row>
    <row r="21" spans="1:9" ht="19.5" customHeight="1">
      <c r="A21" s="546"/>
      <c r="B21" s="546"/>
      <c r="C21" s="546"/>
      <c r="D21" s="546"/>
      <c r="E21" s="546"/>
      <c r="F21" s="546"/>
      <c r="G21" s="546"/>
      <c r="H21" s="546"/>
      <c r="I21" s="546"/>
    </row>
    <row r="22" spans="1:9" ht="18" customHeight="1">
      <c r="A22" s="295"/>
      <c r="B22" s="295"/>
      <c r="C22" s="295"/>
      <c r="D22" s="295"/>
      <c r="E22" s="295"/>
      <c r="F22" s="295"/>
      <c r="G22" s="295"/>
      <c r="H22" s="295"/>
      <c r="I22" s="295"/>
    </row>
    <row r="23" spans="1:9" ht="18" customHeight="1">
      <c r="A23" s="295"/>
      <c r="B23" s="295"/>
      <c r="C23" s="295"/>
      <c r="D23" s="295"/>
      <c r="E23" s="295"/>
      <c r="F23" s="295"/>
      <c r="G23" s="295"/>
      <c r="H23" s="295"/>
      <c r="I23" s="295"/>
    </row>
    <row r="24" spans="1:9" ht="18" customHeight="1">
      <c r="A24" s="21" t="s">
        <v>659</v>
      </c>
      <c r="C24" s="544" t="s">
        <v>32</v>
      </c>
      <c r="D24" s="544"/>
      <c r="E24" s="544"/>
      <c r="F24" s="134"/>
    </row>
    <row r="25" spans="1:9" ht="18" customHeight="1">
      <c r="C25" s="125"/>
      <c r="D25" s="125"/>
      <c r="E25" s="125"/>
      <c r="F25" s="125"/>
    </row>
    <row r="26" spans="1:9" ht="18" customHeight="1">
      <c r="A26" s="21" t="s">
        <v>836</v>
      </c>
      <c r="I26" s="131"/>
    </row>
    <row r="27" spans="1:9" ht="18" customHeight="1">
      <c r="F27" s="26"/>
      <c r="I27" s="131" t="s">
        <v>780</v>
      </c>
    </row>
    <row r="28" spans="1:9" ht="18" customHeight="1">
      <c r="A28" s="21" t="s">
        <v>689</v>
      </c>
      <c r="I28" s="131"/>
    </row>
    <row r="29" spans="1:9" ht="18" customHeight="1">
      <c r="F29" s="26"/>
      <c r="I29" s="131" t="s">
        <v>17</v>
      </c>
    </row>
    <row r="30" spans="1:9" ht="18" customHeight="1">
      <c r="A30" s="21" t="s">
        <v>660</v>
      </c>
    </row>
    <row r="31" spans="1:9" ht="18" customHeight="1">
      <c r="A31" s="27" t="s">
        <v>208</v>
      </c>
    </row>
    <row r="32" spans="1:9" ht="18" customHeight="1">
      <c r="A32" s="27" t="s">
        <v>146</v>
      </c>
    </row>
    <row r="33" spans="1:1" ht="18" customHeight="1">
      <c r="A33" s="27" t="s">
        <v>661</v>
      </c>
    </row>
    <row r="34" spans="1:1" ht="18" customHeight="1">
      <c r="A34" s="27" t="s">
        <v>662</v>
      </c>
    </row>
  </sheetData>
  <customSheetViews>
    <customSheetView guid="{9B008D34-F000-412D-B848-95502D7DC370}" showPageBreaks="1" fitToPage="1" printArea="1" view="pageBreakPreview" topLeftCell="A22">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F11:H11"/>
    <mergeCell ref="A16:I16"/>
    <mergeCell ref="A19:I21"/>
    <mergeCell ref="C24:E24"/>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40"/>
  <sheetViews>
    <sheetView view="pageBreakPreview" zoomScale="70" zoomScaleNormal="100" zoomScaleSheetLayoutView="70" workbookViewId="0">
      <pane ySplit="6" topLeftCell="A7" activePane="bottomLeft" state="frozen"/>
      <selection activeCell="E20" sqref="E20"/>
      <selection pane="bottomLeft" activeCell="M28" sqref="M28"/>
    </sheetView>
  </sheetViews>
  <sheetFormatPr defaultColWidth="16.625" defaultRowHeight="13.5" outlineLevelRow="1"/>
  <cols>
    <col min="1" max="1" width="3.5" bestFit="1" customWidth="1"/>
    <col min="2" max="2" width="10.25" style="443" customWidth="1"/>
    <col min="3" max="3" width="33.375" style="443" customWidth="1"/>
    <col min="4" max="4" width="45.625" customWidth="1"/>
    <col min="5" max="5" width="6.375" customWidth="1"/>
    <col min="6" max="6" width="18.625" customWidth="1"/>
    <col min="7" max="7" width="8.625" customWidth="1"/>
    <col min="8" max="8" width="21.5" customWidth="1"/>
    <col min="9" max="9" width="18.25" customWidth="1"/>
    <col min="10" max="10" width="3.75" customWidth="1"/>
  </cols>
  <sheetData>
    <row r="1" spans="1:12" ht="12.75" customHeight="1">
      <c r="A1" s="56"/>
      <c r="B1" s="365" t="s">
        <v>48</v>
      </c>
      <c r="C1" s="365"/>
      <c r="D1" s="366"/>
      <c r="E1" s="366"/>
      <c r="F1" s="366"/>
      <c r="G1" s="366"/>
      <c r="H1" s="366"/>
      <c r="I1" s="366"/>
      <c r="J1" s="56"/>
      <c r="K1" s="487"/>
      <c r="L1" s="487"/>
    </row>
    <row r="2" spans="1:12" ht="12.75" customHeight="1">
      <c r="A2" s="67"/>
      <c r="B2" s="559" t="s">
        <v>789</v>
      </c>
      <c r="C2" s="559"/>
      <c r="D2" s="559"/>
      <c r="E2" s="559"/>
      <c r="F2" s="559"/>
      <c r="G2" s="559"/>
      <c r="H2" s="559"/>
      <c r="I2" s="559"/>
      <c r="J2" s="56"/>
      <c r="K2" s="487"/>
      <c r="L2" s="487"/>
    </row>
    <row r="3" spans="1:12" ht="3" customHeight="1">
      <c r="A3" s="56"/>
      <c r="B3" s="366"/>
      <c r="C3" s="366"/>
      <c r="D3" s="366"/>
      <c r="E3" s="366"/>
      <c r="F3" s="366"/>
      <c r="G3" s="366"/>
      <c r="H3" s="366"/>
      <c r="I3" s="366"/>
      <c r="J3" s="56"/>
      <c r="K3" s="487"/>
      <c r="L3" s="487"/>
    </row>
    <row r="4" spans="1:12" ht="12.75" customHeight="1">
      <c r="A4" s="56"/>
      <c r="B4" s="366"/>
      <c r="C4" s="366"/>
      <c r="D4" s="367"/>
      <c r="E4" s="367"/>
      <c r="F4" s="367"/>
      <c r="G4" s="367"/>
      <c r="H4" s="560" t="s">
        <v>650</v>
      </c>
      <c r="I4" s="560"/>
      <c r="J4" s="56"/>
      <c r="K4" s="487"/>
      <c r="L4" s="487"/>
    </row>
    <row r="5" spans="1:12" ht="3.6" customHeight="1">
      <c r="A5" s="56"/>
      <c r="B5" s="366"/>
      <c r="C5" s="366"/>
      <c r="D5" s="366"/>
      <c r="E5" s="366"/>
      <c r="F5" s="366"/>
      <c r="G5" s="366"/>
      <c r="H5" s="366"/>
      <c r="I5" s="366"/>
      <c r="J5" s="56"/>
      <c r="K5" s="487"/>
      <c r="L5" s="487"/>
    </row>
    <row r="6" spans="1:12" ht="12.75" customHeight="1">
      <c r="A6" s="260">
        <v>0</v>
      </c>
      <c r="B6" s="561" t="s">
        <v>645</v>
      </c>
      <c r="C6" s="563"/>
      <c r="D6" s="561" t="s">
        <v>651</v>
      </c>
      <c r="E6" s="562"/>
      <c r="F6" s="562"/>
      <c r="G6" s="563"/>
      <c r="H6" s="368" t="s">
        <v>642</v>
      </c>
      <c r="I6" s="368" t="s">
        <v>799</v>
      </c>
      <c r="J6" s="72"/>
      <c r="K6" s="56"/>
      <c r="L6" s="56"/>
    </row>
    <row r="7" spans="1:12" s="64" customFormat="1" ht="68.45" customHeight="1">
      <c r="A7" s="64">
        <f>A6+1</f>
        <v>1</v>
      </c>
      <c r="B7" s="485" t="s">
        <v>806</v>
      </c>
      <c r="C7" s="486"/>
      <c r="D7" s="550"/>
      <c r="E7" s="551"/>
      <c r="F7" s="551"/>
      <c r="G7" s="552"/>
      <c r="H7" s="373"/>
      <c r="I7" s="373"/>
      <c r="J7" s="110"/>
    </row>
    <row r="8" spans="1:12" s="64" customFormat="1" ht="68.45" customHeight="1">
      <c r="A8" s="64">
        <f t="shared" ref="A8:A30" si="0">A7+1</f>
        <v>2</v>
      </c>
      <c r="B8" s="567" t="s">
        <v>807</v>
      </c>
      <c r="C8" s="568"/>
      <c r="D8" s="564"/>
      <c r="E8" s="565"/>
      <c r="F8" s="565"/>
      <c r="G8" s="566"/>
      <c r="H8" s="369"/>
      <c r="I8" s="369"/>
      <c r="J8" s="110"/>
    </row>
    <row r="9" spans="1:12" s="64" customFormat="1" ht="34.9" customHeight="1">
      <c r="B9" s="569" t="s">
        <v>757</v>
      </c>
      <c r="C9" s="570"/>
      <c r="D9" s="397" t="s">
        <v>773</v>
      </c>
      <c r="E9" s="405" t="s">
        <v>769</v>
      </c>
      <c r="F9" s="392"/>
      <c r="G9" s="393" t="s">
        <v>758</v>
      </c>
      <c r="H9" s="385"/>
      <c r="I9" s="370"/>
      <c r="J9" s="110"/>
    </row>
    <row r="10" spans="1:12" s="64" customFormat="1" ht="34.9" customHeight="1">
      <c r="B10" s="571" t="s">
        <v>759</v>
      </c>
      <c r="C10" s="572"/>
      <c r="D10" s="394" t="s">
        <v>774</v>
      </c>
      <c r="E10" s="403" t="s">
        <v>769</v>
      </c>
      <c r="F10" s="395"/>
      <c r="G10" s="396" t="s">
        <v>760</v>
      </c>
      <c r="H10" s="76"/>
      <c r="I10" s="296"/>
      <c r="J10" s="110"/>
    </row>
    <row r="11" spans="1:12" s="64" customFormat="1" ht="68.45" customHeight="1">
      <c r="A11" s="64">
        <v>3</v>
      </c>
      <c r="B11" s="485" t="s">
        <v>808</v>
      </c>
      <c r="C11" s="486"/>
      <c r="D11" s="550"/>
      <c r="E11" s="551"/>
      <c r="F11" s="551"/>
      <c r="G11" s="552"/>
      <c r="H11" s="297"/>
      <c r="I11" s="297"/>
      <c r="J11" s="110"/>
    </row>
    <row r="12" spans="1:12" s="64" customFormat="1" ht="68.45" customHeight="1">
      <c r="A12" s="64">
        <f t="shared" si="0"/>
        <v>4</v>
      </c>
      <c r="B12" s="485" t="s">
        <v>809</v>
      </c>
      <c r="C12" s="486"/>
      <c r="D12" s="550"/>
      <c r="E12" s="551"/>
      <c r="F12" s="551"/>
      <c r="G12" s="552"/>
      <c r="H12" s="371"/>
      <c r="I12" s="372"/>
      <c r="J12" s="110"/>
    </row>
    <row r="13" spans="1:12" s="64" customFormat="1" ht="68.45" customHeight="1">
      <c r="A13" s="64">
        <f t="shared" si="0"/>
        <v>5</v>
      </c>
      <c r="B13" s="485" t="s">
        <v>810</v>
      </c>
      <c r="C13" s="486"/>
      <c r="D13" s="550"/>
      <c r="E13" s="551"/>
      <c r="F13" s="551"/>
      <c r="G13" s="552"/>
      <c r="H13" s="297"/>
      <c r="I13" s="297"/>
      <c r="J13" s="110"/>
    </row>
    <row r="14" spans="1:12" s="64" customFormat="1" ht="68.45" customHeight="1">
      <c r="A14" s="64">
        <f t="shared" si="0"/>
        <v>6</v>
      </c>
      <c r="B14" s="485" t="s">
        <v>811</v>
      </c>
      <c r="C14" s="486"/>
      <c r="D14" s="550"/>
      <c r="E14" s="551"/>
      <c r="F14" s="551"/>
      <c r="G14" s="552"/>
      <c r="H14" s="371"/>
      <c r="I14" s="372"/>
      <c r="J14" s="110"/>
    </row>
    <row r="15" spans="1:12" s="64" customFormat="1" ht="68.45" customHeight="1">
      <c r="A15" s="64">
        <f t="shared" si="0"/>
        <v>7</v>
      </c>
      <c r="B15" s="485" t="s">
        <v>812</v>
      </c>
      <c r="C15" s="486"/>
      <c r="D15" s="550"/>
      <c r="E15" s="551"/>
      <c r="F15" s="551"/>
      <c r="G15" s="552"/>
      <c r="H15" s="297"/>
      <c r="I15" s="297"/>
      <c r="J15" s="110"/>
    </row>
    <row r="16" spans="1:12" s="64" customFormat="1" ht="68.45" customHeight="1">
      <c r="A16" s="64">
        <f t="shared" si="0"/>
        <v>8</v>
      </c>
      <c r="B16" s="567" t="s">
        <v>813</v>
      </c>
      <c r="C16" s="568"/>
      <c r="D16" s="556"/>
      <c r="E16" s="557"/>
      <c r="F16" s="557"/>
      <c r="G16" s="558"/>
      <c r="H16" s="554"/>
      <c r="I16" s="554"/>
      <c r="J16" s="47"/>
    </row>
    <row r="17" spans="1:10" s="64" customFormat="1" ht="27" customHeight="1">
      <c r="B17" s="573"/>
      <c r="C17" s="574"/>
      <c r="D17" s="374" t="s">
        <v>775</v>
      </c>
      <c r="E17" s="406" t="s">
        <v>769</v>
      </c>
      <c r="F17" s="375"/>
      <c r="G17" s="376" t="s">
        <v>761</v>
      </c>
      <c r="H17" s="555"/>
      <c r="I17" s="555"/>
      <c r="J17" s="47"/>
    </row>
    <row r="18" spans="1:10" s="64" customFormat="1" ht="68.45" customHeight="1">
      <c r="A18" s="64">
        <f>A16+1</f>
        <v>9</v>
      </c>
      <c r="B18" s="485" t="s">
        <v>814</v>
      </c>
      <c r="C18" s="486"/>
      <c r="D18" s="550"/>
      <c r="E18" s="551"/>
      <c r="F18" s="551"/>
      <c r="G18" s="552"/>
      <c r="H18" s="297"/>
      <c r="I18" s="297"/>
      <c r="J18" s="110"/>
    </row>
    <row r="19" spans="1:10" s="64" customFormat="1" ht="68.45" customHeight="1">
      <c r="A19" s="64">
        <f t="shared" si="0"/>
        <v>10</v>
      </c>
      <c r="B19" s="485" t="s">
        <v>815</v>
      </c>
      <c r="C19" s="486"/>
      <c r="D19" s="550"/>
      <c r="E19" s="551"/>
      <c r="F19" s="551"/>
      <c r="G19" s="552"/>
      <c r="H19" s="297"/>
      <c r="I19" s="297"/>
      <c r="J19" s="110"/>
    </row>
    <row r="20" spans="1:10" s="64" customFormat="1" ht="68.45" customHeight="1">
      <c r="A20" s="64">
        <f t="shared" si="0"/>
        <v>11</v>
      </c>
      <c r="B20" s="485" t="s">
        <v>816</v>
      </c>
      <c r="C20" s="486"/>
      <c r="D20" s="550"/>
      <c r="E20" s="551"/>
      <c r="F20" s="551"/>
      <c r="G20" s="552"/>
      <c r="H20" s="296"/>
      <c r="I20" s="297"/>
      <c r="J20" s="110"/>
    </row>
    <row r="21" spans="1:10" s="64" customFormat="1" ht="68.45" customHeight="1">
      <c r="A21" s="64">
        <f t="shared" si="0"/>
        <v>12</v>
      </c>
      <c r="B21" s="485" t="s">
        <v>817</v>
      </c>
      <c r="C21" s="486"/>
      <c r="D21" s="550"/>
      <c r="E21" s="551"/>
      <c r="F21" s="551"/>
      <c r="G21" s="552"/>
      <c r="H21" s="296"/>
      <c r="I21" s="297"/>
    </row>
    <row r="22" spans="1:10" s="64" customFormat="1" ht="68.45" customHeight="1">
      <c r="A22" s="64">
        <f t="shared" si="0"/>
        <v>13</v>
      </c>
      <c r="B22" s="485" t="s">
        <v>818</v>
      </c>
      <c r="C22" s="486"/>
      <c r="D22" s="550"/>
      <c r="E22" s="551"/>
      <c r="F22" s="551"/>
      <c r="G22" s="552"/>
      <c r="H22" s="296"/>
      <c r="I22" s="297"/>
    </row>
    <row r="23" spans="1:10" s="64" customFormat="1" ht="68.45" customHeight="1">
      <c r="A23" s="64">
        <f t="shared" si="0"/>
        <v>14</v>
      </c>
      <c r="B23" s="485" t="s">
        <v>819</v>
      </c>
      <c r="C23" s="486"/>
      <c r="D23" s="550"/>
      <c r="E23" s="551"/>
      <c r="F23" s="551"/>
      <c r="G23" s="552"/>
      <c r="H23" s="297"/>
      <c r="I23" s="297"/>
    </row>
    <row r="24" spans="1:10" s="64" customFormat="1" ht="68.45" customHeight="1">
      <c r="A24" s="64">
        <f t="shared" si="0"/>
        <v>15</v>
      </c>
      <c r="B24" s="485" t="s">
        <v>831</v>
      </c>
      <c r="C24" s="486"/>
      <c r="D24" s="550"/>
      <c r="E24" s="551"/>
      <c r="F24" s="551"/>
      <c r="G24" s="552"/>
      <c r="H24" s="297"/>
      <c r="I24" s="297"/>
    </row>
    <row r="25" spans="1:10" s="64" customFormat="1" ht="58.35" customHeight="1">
      <c r="A25" s="64">
        <f t="shared" si="0"/>
        <v>16</v>
      </c>
      <c r="B25" s="485" t="s">
        <v>832</v>
      </c>
      <c r="C25" s="486"/>
      <c r="D25" s="547"/>
      <c r="E25" s="548"/>
      <c r="F25" s="548"/>
      <c r="G25" s="549"/>
      <c r="H25" s="372"/>
      <c r="I25" s="372"/>
    </row>
    <row r="26" spans="1:10" s="64" customFormat="1" ht="58.35" customHeight="1">
      <c r="A26" s="64">
        <f t="shared" si="0"/>
        <v>17</v>
      </c>
      <c r="B26" s="485" t="s">
        <v>833</v>
      </c>
      <c r="C26" s="486"/>
      <c r="D26" s="547"/>
      <c r="E26" s="548"/>
      <c r="F26" s="548"/>
      <c r="G26" s="549"/>
      <c r="H26" s="297"/>
      <c r="I26" s="297"/>
    </row>
    <row r="27" spans="1:10" s="64" customFormat="1" ht="68.45" customHeight="1">
      <c r="A27" s="64">
        <f t="shared" si="0"/>
        <v>18</v>
      </c>
      <c r="B27" s="485" t="s">
        <v>820</v>
      </c>
      <c r="C27" s="486"/>
      <c r="D27" s="550"/>
      <c r="E27" s="551"/>
      <c r="F27" s="551"/>
      <c r="G27" s="552"/>
      <c r="H27" s="297"/>
      <c r="I27" s="297"/>
    </row>
    <row r="28" spans="1:10" s="64" customFormat="1" ht="68.45" customHeight="1">
      <c r="A28" s="64">
        <f t="shared" si="0"/>
        <v>19</v>
      </c>
      <c r="B28" s="485" t="s">
        <v>821</v>
      </c>
      <c r="C28" s="486"/>
      <c r="D28" s="553"/>
      <c r="E28" s="553"/>
      <c r="F28" s="553"/>
      <c r="G28" s="553"/>
      <c r="H28" s="297"/>
      <c r="I28" s="297"/>
    </row>
    <row r="29" spans="1:10" s="64" customFormat="1" ht="68.45" customHeight="1">
      <c r="A29" s="64">
        <f t="shared" si="0"/>
        <v>20</v>
      </c>
      <c r="B29" s="485" t="s">
        <v>822</v>
      </c>
      <c r="C29" s="486"/>
      <c r="D29" s="553"/>
      <c r="E29" s="553"/>
      <c r="F29" s="553"/>
      <c r="G29" s="553"/>
      <c r="H29" s="297"/>
      <c r="I29" s="297"/>
    </row>
    <row r="30" spans="1:10" s="64" customFormat="1" ht="57.75" customHeight="1">
      <c r="A30" s="64">
        <f t="shared" si="0"/>
        <v>21</v>
      </c>
      <c r="B30" s="485" t="s">
        <v>834</v>
      </c>
      <c r="C30" s="486"/>
      <c r="D30" s="458"/>
      <c r="E30" s="440"/>
      <c r="F30" s="440"/>
      <c r="G30" s="441"/>
      <c r="H30" s="457"/>
      <c r="I30" s="457"/>
    </row>
    <row r="31" spans="1:10" s="64" customFormat="1" ht="57.75" customHeight="1">
      <c r="B31" s="485" t="s">
        <v>835</v>
      </c>
      <c r="C31" s="486"/>
      <c r="D31" s="464"/>
      <c r="E31" s="440"/>
      <c r="F31" s="440"/>
      <c r="G31" s="441"/>
      <c r="H31" s="463"/>
      <c r="I31" s="463"/>
    </row>
    <row r="32" spans="1:10" s="64" customFormat="1" ht="58.35" customHeight="1">
      <c r="B32" s="485" t="s">
        <v>652</v>
      </c>
      <c r="C32" s="486"/>
      <c r="D32" s="547"/>
      <c r="E32" s="548"/>
      <c r="F32" s="548"/>
      <c r="G32" s="549"/>
      <c r="H32" s="297">
        <f>SUM(H7:H31)</f>
        <v>0</v>
      </c>
      <c r="I32" s="297">
        <f>SUM(I7:I31)</f>
        <v>0</v>
      </c>
    </row>
    <row r="33" spans="1:9" s="64" customFormat="1" ht="12" hidden="1" outlineLevel="1">
      <c r="A33" s="64">
        <f t="shared" ref="A33:A38" si="1">A32+1</f>
        <v>1</v>
      </c>
      <c r="B33" s="297"/>
      <c r="C33" s="296"/>
      <c r="D33" s="296"/>
      <c r="E33" s="377"/>
      <c r="F33" s="377"/>
      <c r="G33" s="377"/>
      <c r="H33" s="377"/>
      <c r="I33" s="377"/>
    </row>
    <row r="34" spans="1:9" s="64" customFormat="1" ht="12" hidden="1" outlineLevel="1">
      <c r="A34" s="64">
        <f t="shared" si="1"/>
        <v>2</v>
      </c>
      <c r="B34" s="297"/>
      <c r="C34" s="296"/>
      <c r="D34" s="296"/>
      <c r="E34" s="377"/>
      <c r="F34" s="377"/>
      <c r="G34" s="377"/>
      <c r="H34" s="377"/>
      <c r="I34" s="377"/>
    </row>
    <row r="35" spans="1:9" s="64" customFormat="1" ht="12" hidden="1" outlineLevel="1">
      <c r="A35" s="64">
        <f t="shared" si="1"/>
        <v>3</v>
      </c>
      <c r="B35" s="297"/>
      <c r="C35" s="296"/>
      <c r="D35" s="296"/>
      <c r="E35" s="377"/>
      <c r="F35" s="377"/>
      <c r="G35" s="377"/>
      <c r="H35" s="377"/>
      <c r="I35" s="377"/>
    </row>
    <row r="36" spans="1:9" s="64" customFormat="1" ht="12" hidden="1" outlineLevel="1">
      <c r="A36" s="64">
        <f t="shared" si="1"/>
        <v>4</v>
      </c>
      <c r="B36" s="297"/>
      <c r="C36" s="296"/>
      <c r="D36" s="296"/>
      <c r="E36" s="377"/>
      <c r="F36" s="377"/>
      <c r="G36" s="377"/>
      <c r="H36" s="377"/>
      <c r="I36" s="377"/>
    </row>
    <row r="37" spans="1:9" s="64" customFormat="1" ht="12" hidden="1" outlineLevel="1">
      <c r="A37" s="64">
        <f t="shared" si="1"/>
        <v>5</v>
      </c>
      <c r="B37" s="297"/>
      <c r="C37" s="296"/>
      <c r="D37" s="296"/>
      <c r="E37" s="377"/>
      <c r="F37" s="377"/>
      <c r="G37" s="377"/>
      <c r="H37" s="377"/>
      <c r="I37" s="377"/>
    </row>
    <row r="38" spans="1:9" s="64" customFormat="1" ht="12" hidden="1" outlineLevel="1">
      <c r="A38" s="64">
        <f t="shared" si="1"/>
        <v>6</v>
      </c>
      <c r="B38" s="297"/>
      <c r="C38" s="296"/>
      <c r="D38" s="296"/>
      <c r="E38" s="377"/>
      <c r="F38" s="377"/>
      <c r="G38" s="377"/>
      <c r="H38" s="377"/>
      <c r="I38" s="377"/>
    </row>
    <row r="39" spans="1:9" collapsed="1">
      <c r="A39" s="56"/>
      <c r="B39" s="366"/>
      <c r="C39" s="366"/>
      <c r="D39" s="366"/>
      <c r="E39" s="366"/>
      <c r="F39" s="366"/>
      <c r="G39" s="366"/>
      <c r="H39" s="366"/>
      <c r="I39" s="366"/>
    </row>
    <row r="40" spans="1:9">
      <c r="A40" s="56"/>
      <c r="B40" s="366"/>
      <c r="C40" s="366"/>
      <c r="D40" s="366"/>
      <c r="E40" s="366"/>
      <c r="F40" s="366"/>
      <c r="G40" s="366"/>
      <c r="H40" s="366"/>
      <c r="I40" s="366"/>
    </row>
  </sheetData>
  <customSheetViews>
    <customSheetView guid="{9B008D34-F000-412D-B848-95502D7DC370}" scale="85" showPageBreaks="1" fitToPage="1" printArea="1" hiddenRows="1" view="pageBreakPreview">
      <pane ySplit="6" topLeftCell="A25" activePane="bottomLeft" state="frozen"/>
      <selection pane="bottomLeft" activeCell="D27" sqref="D27:G27"/>
      <pageMargins left="0.39370078740157483" right="0.39370078740157483" top="0.59055118110236227" bottom="0.39370078740157483" header="0.31496062992125984" footer="0.31496062992125984"/>
      <printOptions horizontalCentered="1"/>
      <pageSetup paperSize="9" scale="48" fitToWidth="0" orientation="portrait" blackAndWhite="1" r:id="rId1"/>
    </customSheetView>
  </customSheetViews>
  <mergeCells count="53">
    <mergeCell ref="B32:C32"/>
    <mergeCell ref="B30:C30"/>
    <mergeCell ref="B22:C22"/>
    <mergeCell ref="B23:C23"/>
    <mergeCell ref="B27:C27"/>
    <mergeCell ref="B28:C28"/>
    <mergeCell ref="B29:C29"/>
    <mergeCell ref="B24:C24"/>
    <mergeCell ref="B25:C25"/>
    <mergeCell ref="B26:C26"/>
    <mergeCell ref="B31:C31"/>
    <mergeCell ref="B18:C18"/>
    <mergeCell ref="B19:C19"/>
    <mergeCell ref="B20:C20"/>
    <mergeCell ref="B21:C21"/>
    <mergeCell ref="B13:C13"/>
    <mergeCell ref="B14:C14"/>
    <mergeCell ref="B15:C15"/>
    <mergeCell ref="B16:C17"/>
    <mergeCell ref="B12:C12"/>
    <mergeCell ref="K1:L5"/>
    <mergeCell ref="B2:I2"/>
    <mergeCell ref="H4:I4"/>
    <mergeCell ref="D6:G6"/>
    <mergeCell ref="D7:G7"/>
    <mergeCell ref="B6:C6"/>
    <mergeCell ref="B7:C7"/>
    <mergeCell ref="D8:G8"/>
    <mergeCell ref="B8:C8"/>
    <mergeCell ref="B9:C9"/>
    <mergeCell ref="B10:C10"/>
    <mergeCell ref="B11:C11"/>
    <mergeCell ref="H16:H17"/>
    <mergeCell ref="I16:I17"/>
    <mergeCell ref="D21:G21"/>
    <mergeCell ref="D11:G11"/>
    <mergeCell ref="D12:G12"/>
    <mergeCell ref="D13:G13"/>
    <mergeCell ref="D14:G14"/>
    <mergeCell ref="D15:G15"/>
    <mergeCell ref="D18:G18"/>
    <mergeCell ref="D19:G19"/>
    <mergeCell ref="D20:G20"/>
    <mergeCell ref="D16:G16"/>
    <mergeCell ref="D32:G32"/>
    <mergeCell ref="D22:G22"/>
    <mergeCell ref="D23:G23"/>
    <mergeCell ref="D24:G24"/>
    <mergeCell ref="D25:G25"/>
    <mergeCell ref="D26:G26"/>
    <mergeCell ref="D27:G27"/>
    <mergeCell ref="D28:G28"/>
    <mergeCell ref="D29:G29"/>
  </mergeCells>
  <phoneticPr fontId="2"/>
  <printOptions horizontalCentered="1"/>
  <pageMargins left="0.98425196850393704" right="0.98425196850393704" top="0.98425196850393704" bottom="0.98425196850393704" header="0.31496062992125984" footer="0.31496062992125984"/>
  <pageSetup paperSize="9" scale="45"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H104"/>
  <sheetViews>
    <sheetView view="pageBreakPreview" zoomScaleNormal="100" zoomScaleSheetLayoutView="100" workbookViewId="0">
      <selection activeCell="B55" sqref="B55"/>
    </sheetView>
  </sheetViews>
  <sheetFormatPr defaultRowHeight="14.25"/>
  <cols>
    <col min="1" max="1" width="1.25" style="311" customWidth="1"/>
    <col min="2" max="2" width="25.625" style="413" customWidth="1"/>
    <col min="3" max="4" width="13.625" style="413" customWidth="1"/>
    <col min="5" max="7" width="13.625" style="311" customWidth="1"/>
    <col min="8" max="8" width="25.625" style="311" customWidth="1"/>
    <col min="9" max="256" width="9" style="311"/>
    <col min="257" max="257" width="1.25" style="311" customWidth="1"/>
    <col min="258" max="258" width="24.375" style="311" customWidth="1"/>
    <col min="259" max="263" width="13.625" style="311" customWidth="1"/>
    <col min="264" max="264" width="30.625" style="311" customWidth="1"/>
    <col min="265" max="512" width="9" style="311"/>
    <col min="513" max="513" width="1.25" style="311" customWidth="1"/>
    <col min="514" max="514" width="24.375" style="311" customWidth="1"/>
    <col min="515" max="519" width="13.625" style="311" customWidth="1"/>
    <col min="520" max="520" width="30.625" style="311" customWidth="1"/>
    <col min="521" max="768" width="9" style="311"/>
    <col min="769" max="769" width="1.25" style="311" customWidth="1"/>
    <col min="770" max="770" width="24.375" style="311" customWidth="1"/>
    <col min="771" max="775" width="13.625" style="311" customWidth="1"/>
    <col min="776" max="776" width="30.625" style="311" customWidth="1"/>
    <col min="777" max="1024" width="9" style="311"/>
    <col min="1025" max="1025" width="1.25" style="311" customWidth="1"/>
    <col min="1026" max="1026" width="24.375" style="311" customWidth="1"/>
    <col min="1027" max="1031" width="13.625" style="311" customWidth="1"/>
    <col min="1032" max="1032" width="30.625" style="311" customWidth="1"/>
    <col min="1033" max="1280" width="9" style="311"/>
    <col min="1281" max="1281" width="1.25" style="311" customWidth="1"/>
    <col min="1282" max="1282" width="24.375" style="311" customWidth="1"/>
    <col min="1283" max="1287" width="13.625" style="311" customWidth="1"/>
    <col min="1288" max="1288" width="30.625" style="311" customWidth="1"/>
    <col min="1289" max="1536" width="9" style="311"/>
    <col min="1537" max="1537" width="1.25" style="311" customWidth="1"/>
    <col min="1538" max="1538" width="24.375" style="311" customWidth="1"/>
    <col min="1539" max="1543" width="13.625" style="311" customWidth="1"/>
    <col min="1544" max="1544" width="30.625" style="311" customWidth="1"/>
    <col min="1545" max="1792" width="9" style="311"/>
    <col min="1793" max="1793" width="1.25" style="311" customWidth="1"/>
    <col min="1794" max="1794" width="24.375" style="311" customWidth="1"/>
    <col min="1795" max="1799" width="13.625" style="311" customWidth="1"/>
    <col min="1800" max="1800" width="30.625" style="311" customWidth="1"/>
    <col min="1801" max="2048" width="9" style="311"/>
    <col min="2049" max="2049" width="1.25" style="311" customWidth="1"/>
    <col min="2050" max="2050" width="24.375" style="311" customWidth="1"/>
    <col min="2051" max="2055" width="13.625" style="311" customWidth="1"/>
    <col min="2056" max="2056" width="30.625" style="311" customWidth="1"/>
    <col min="2057" max="2304" width="9" style="311"/>
    <col min="2305" max="2305" width="1.25" style="311" customWidth="1"/>
    <col min="2306" max="2306" width="24.375" style="311" customWidth="1"/>
    <col min="2307" max="2311" width="13.625" style="311" customWidth="1"/>
    <col min="2312" max="2312" width="30.625" style="311" customWidth="1"/>
    <col min="2313" max="2560" width="9" style="311"/>
    <col min="2561" max="2561" width="1.25" style="311" customWidth="1"/>
    <col min="2562" max="2562" width="24.375" style="311" customWidth="1"/>
    <col min="2563" max="2567" width="13.625" style="311" customWidth="1"/>
    <col min="2568" max="2568" width="30.625" style="311" customWidth="1"/>
    <col min="2569" max="2816" width="9" style="311"/>
    <col min="2817" max="2817" width="1.25" style="311" customWidth="1"/>
    <col min="2818" max="2818" width="24.375" style="311" customWidth="1"/>
    <col min="2819" max="2823" width="13.625" style="311" customWidth="1"/>
    <col min="2824" max="2824" width="30.625" style="311" customWidth="1"/>
    <col min="2825" max="3072" width="9" style="311"/>
    <col min="3073" max="3073" width="1.25" style="311" customWidth="1"/>
    <col min="3074" max="3074" width="24.375" style="311" customWidth="1"/>
    <col min="3075" max="3079" width="13.625" style="311" customWidth="1"/>
    <col min="3080" max="3080" width="30.625" style="311" customWidth="1"/>
    <col min="3081" max="3328" width="9" style="311"/>
    <col min="3329" max="3329" width="1.25" style="311" customWidth="1"/>
    <col min="3330" max="3330" width="24.375" style="311" customWidth="1"/>
    <col min="3331" max="3335" width="13.625" style="311" customWidth="1"/>
    <col min="3336" max="3336" width="30.625" style="311" customWidth="1"/>
    <col min="3337" max="3584" width="9" style="311"/>
    <col min="3585" max="3585" width="1.25" style="311" customWidth="1"/>
    <col min="3586" max="3586" width="24.375" style="311" customWidth="1"/>
    <col min="3587" max="3591" width="13.625" style="311" customWidth="1"/>
    <col min="3592" max="3592" width="30.625" style="311" customWidth="1"/>
    <col min="3593" max="3840" width="9" style="311"/>
    <col min="3841" max="3841" width="1.25" style="311" customWidth="1"/>
    <col min="3842" max="3842" width="24.375" style="311" customWidth="1"/>
    <col min="3843" max="3847" width="13.625" style="311" customWidth="1"/>
    <col min="3848" max="3848" width="30.625" style="311" customWidth="1"/>
    <col min="3849" max="4096" width="9" style="311"/>
    <col min="4097" max="4097" width="1.25" style="311" customWidth="1"/>
    <col min="4098" max="4098" width="24.375" style="311" customWidth="1"/>
    <col min="4099" max="4103" width="13.625" style="311" customWidth="1"/>
    <col min="4104" max="4104" width="30.625" style="311" customWidth="1"/>
    <col min="4105" max="4352" width="9" style="311"/>
    <col min="4353" max="4353" width="1.25" style="311" customWidth="1"/>
    <col min="4354" max="4354" width="24.375" style="311" customWidth="1"/>
    <col min="4355" max="4359" width="13.625" style="311" customWidth="1"/>
    <col min="4360" max="4360" width="30.625" style="311" customWidth="1"/>
    <col min="4361" max="4608" width="9" style="311"/>
    <col min="4609" max="4609" width="1.25" style="311" customWidth="1"/>
    <col min="4610" max="4610" width="24.375" style="311" customWidth="1"/>
    <col min="4611" max="4615" width="13.625" style="311" customWidth="1"/>
    <col min="4616" max="4616" width="30.625" style="311" customWidth="1"/>
    <col min="4617" max="4864" width="9" style="311"/>
    <col min="4865" max="4865" width="1.25" style="311" customWidth="1"/>
    <col min="4866" max="4866" width="24.375" style="311" customWidth="1"/>
    <col min="4867" max="4871" width="13.625" style="311" customWidth="1"/>
    <col min="4872" max="4872" width="30.625" style="311" customWidth="1"/>
    <col min="4873" max="5120" width="9" style="311"/>
    <col min="5121" max="5121" width="1.25" style="311" customWidth="1"/>
    <col min="5122" max="5122" width="24.375" style="311" customWidth="1"/>
    <col min="5123" max="5127" width="13.625" style="311" customWidth="1"/>
    <col min="5128" max="5128" width="30.625" style="311" customWidth="1"/>
    <col min="5129" max="5376" width="9" style="311"/>
    <col min="5377" max="5377" width="1.25" style="311" customWidth="1"/>
    <col min="5378" max="5378" width="24.375" style="311" customWidth="1"/>
    <col min="5379" max="5383" width="13.625" style="311" customWidth="1"/>
    <col min="5384" max="5384" width="30.625" style="311" customWidth="1"/>
    <col min="5385" max="5632" width="9" style="311"/>
    <col min="5633" max="5633" width="1.25" style="311" customWidth="1"/>
    <col min="5634" max="5634" width="24.375" style="311" customWidth="1"/>
    <col min="5635" max="5639" width="13.625" style="311" customWidth="1"/>
    <col min="5640" max="5640" width="30.625" style="311" customWidth="1"/>
    <col min="5641" max="5888" width="9" style="311"/>
    <col min="5889" max="5889" width="1.25" style="311" customWidth="1"/>
    <col min="5890" max="5890" width="24.375" style="311" customWidth="1"/>
    <col min="5891" max="5895" width="13.625" style="311" customWidth="1"/>
    <col min="5896" max="5896" width="30.625" style="311" customWidth="1"/>
    <col min="5897" max="6144" width="9" style="311"/>
    <col min="6145" max="6145" width="1.25" style="311" customWidth="1"/>
    <col min="6146" max="6146" width="24.375" style="311" customWidth="1"/>
    <col min="6147" max="6151" width="13.625" style="311" customWidth="1"/>
    <col min="6152" max="6152" width="30.625" style="311" customWidth="1"/>
    <col min="6153" max="6400" width="9" style="311"/>
    <col min="6401" max="6401" width="1.25" style="311" customWidth="1"/>
    <col min="6402" max="6402" width="24.375" style="311" customWidth="1"/>
    <col min="6403" max="6407" width="13.625" style="311" customWidth="1"/>
    <col min="6408" max="6408" width="30.625" style="311" customWidth="1"/>
    <col min="6409" max="6656" width="9" style="311"/>
    <col min="6657" max="6657" width="1.25" style="311" customWidth="1"/>
    <col min="6658" max="6658" width="24.375" style="311" customWidth="1"/>
    <col min="6659" max="6663" width="13.625" style="311" customWidth="1"/>
    <col min="6664" max="6664" width="30.625" style="311" customWidth="1"/>
    <col min="6665" max="6912" width="9" style="311"/>
    <col min="6913" max="6913" width="1.25" style="311" customWidth="1"/>
    <col min="6914" max="6914" width="24.375" style="311" customWidth="1"/>
    <col min="6915" max="6919" width="13.625" style="311" customWidth="1"/>
    <col min="6920" max="6920" width="30.625" style="311" customWidth="1"/>
    <col min="6921" max="7168" width="9" style="311"/>
    <col min="7169" max="7169" width="1.25" style="311" customWidth="1"/>
    <col min="7170" max="7170" width="24.375" style="311" customWidth="1"/>
    <col min="7171" max="7175" width="13.625" style="311" customWidth="1"/>
    <col min="7176" max="7176" width="30.625" style="311" customWidth="1"/>
    <col min="7177" max="7424" width="9" style="311"/>
    <col min="7425" max="7425" width="1.25" style="311" customWidth="1"/>
    <col min="7426" max="7426" width="24.375" style="311" customWidth="1"/>
    <col min="7427" max="7431" width="13.625" style="311" customWidth="1"/>
    <col min="7432" max="7432" width="30.625" style="311" customWidth="1"/>
    <col min="7433" max="7680" width="9" style="311"/>
    <col min="7681" max="7681" width="1.25" style="311" customWidth="1"/>
    <col min="7682" max="7682" width="24.375" style="311" customWidth="1"/>
    <col min="7683" max="7687" width="13.625" style="311" customWidth="1"/>
    <col min="7688" max="7688" width="30.625" style="311" customWidth="1"/>
    <col min="7689" max="7936" width="9" style="311"/>
    <col min="7937" max="7937" width="1.25" style="311" customWidth="1"/>
    <col min="7938" max="7938" width="24.375" style="311" customWidth="1"/>
    <col min="7939" max="7943" width="13.625" style="311" customWidth="1"/>
    <col min="7944" max="7944" width="30.625" style="311" customWidth="1"/>
    <col min="7945" max="8192" width="9" style="311"/>
    <col min="8193" max="8193" width="1.25" style="311" customWidth="1"/>
    <col min="8194" max="8194" width="24.375" style="311" customWidth="1"/>
    <col min="8195" max="8199" width="13.625" style="311" customWidth="1"/>
    <col min="8200" max="8200" width="30.625" style="311" customWidth="1"/>
    <col min="8201" max="8448" width="9" style="311"/>
    <col min="8449" max="8449" width="1.25" style="311" customWidth="1"/>
    <col min="8450" max="8450" width="24.375" style="311" customWidth="1"/>
    <col min="8451" max="8455" width="13.625" style="311" customWidth="1"/>
    <col min="8456" max="8456" width="30.625" style="311" customWidth="1"/>
    <col min="8457" max="8704" width="9" style="311"/>
    <col min="8705" max="8705" width="1.25" style="311" customWidth="1"/>
    <col min="8706" max="8706" width="24.375" style="311" customWidth="1"/>
    <col min="8707" max="8711" width="13.625" style="311" customWidth="1"/>
    <col min="8712" max="8712" width="30.625" style="311" customWidth="1"/>
    <col min="8713" max="8960" width="9" style="311"/>
    <col min="8961" max="8961" width="1.25" style="311" customWidth="1"/>
    <col min="8962" max="8962" width="24.375" style="311" customWidth="1"/>
    <col min="8963" max="8967" width="13.625" style="311" customWidth="1"/>
    <col min="8968" max="8968" width="30.625" style="311" customWidth="1"/>
    <col min="8969" max="9216" width="9" style="311"/>
    <col min="9217" max="9217" width="1.25" style="311" customWidth="1"/>
    <col min="9218" max="9218" width="24.375" style="311" customWidth="1"/>
    <col min="9219" max="9223" width="13.625" style="311" customWidth="1"/>
    <col min="9224" max="9224" width="30.625" style="311" customWidth="1"/>
    <col min="9225" max="9472" width="9" style="311"/>
    <col min="9473" max="9473" width="1.25" style="311" customWidth="1"/>
    <col min="9474" max="9474" width="24.375" style="311" customWidth="1"/>
    <col min="9475" max="9479" width="13.625" style="311" customWidth="1"/>
    <col min="9480" max="9480" width="30.625" style="311" customWidth="1"/>
    <col min="9481" max="9728" width="9" style="311"/>
    <col min="9729" max="9729" width="1.25" style="311" customWidth="1"/>
    <col min="9730" max="9730" width="24.375" style="311" customWidth="1"/>
    <col min="9731" max="9735" width="13.625" style="311" customWidth="1"/>
    <col min="9736" max="9736" width="30.625" style="311" customWidth="1"/>
    <col min="9737" max="9984" width="9" style="311"/>
    <col min="9985" max="9985" width="1.25" style="311" customWidth="1"/>
    <col min="9986" max="9986" width="24.375" style="311" customWidth="1"/>
    <col min="9987" max="9991" width="13.625" style="311" customWidth="1"/>
    <col min="9992" max="9992" width="30.625" style="311" customWidth="1"/>
    <col min="9993" max="10240" width="9" style="311"/>
    <col min="10241" max="10241" width="1.25" style="311" customWidth="1"/>
    <col min="10242" max="10242" width="24.375" style="311" customWidth="1"/>
    <col min="10243" max="10247" width="13.625" style="311" customWidth="1"/>
    <col min="10248" max="10248" width="30.625" style="311" customWidth="1"/>
    <col min="10249" max="10496" width="9" style="311"/>
    <col min="10497" max="10497" width="1.25" style="311" customWidth="1"/>
    <col min="10498" max="10498" width="24.375" style="311" customWidth="1"/>
    <col min="10499" max="10503" width="13.625" style="311" customWidth="1"/>
    <col min="10504" max="10504" width="30.625" style="311" customWidth="1"/>
    <col min="10505" max="10752" width="9" style="311"/>
    <col min="10753" max="10753" width="1.25" style="311" customWidth="1"/>
    <col min="10754" max="10754" width="24.375" style="311" customWidth="1"/>
    <col min="10755" max="10759" width="13.625" style="311" customWidth="1"/>
    <col min="10760" max="10760" width="30.625" style="311" customWidth="1"/>
    <col min="10761" max="11008" width="9" style="311"/>
    <col min="11009" max="11009" width="1.25" style="311" customWidth="1"/>
    <col min="11010" max="11010" width="24.375" style="311" customWidth="1"/>
    <col min="11011" max="11015" width="13.625" style="311" customWidth="1"/>
    <col min="11016" max="11016" width="30.625" style="311" customWidth="1"/>
    <col min="11017" max="11264" width="9" style="311"/>
    <col min="11265" max="11265" width="1.25" style="311" customWidth="1"/>
    <col min="11266" max="11266" width="24.375" style="311" customWidth="1"/>
    <col min="11267" max="11271" width="13.625" style="311" customWidth="1"/>
    <col min="11272" max="11272" width="30.625" style="311" customWidth="1"/>
    <col min="11273" max="11520" width="9" style="311"/>
    <col min="11521" max="11521" width="1.25" style="311" customWidth="1"/>
    <col min="11522" max="11522" width="24.375" style="311" customWidth="1"/>
    <col min="11523" max="11527" width="13.625" style="311" customWidth="1"/>
    <col min="11528" max="11528" width="30.625" style="311" customWidth="1"/>
    <col min="11529" max="11776" width="9" style="311"/>
    <col min="11777" max="11777" width="1.25" style="311" customWidth="1"/>
    <col min="11778" max="11778" width="24.375" style="311" customWidth="1"/>
    <col min="11779" max="11783" width="13.625" style="311" customWidth="1"/>
    <col min="11784" max="11784" width="30.625" style="311" customWidth="1"/>
    <col min="11785" max="12032" width="9" style="311"/>
    <col min="12033" max="12033" width="1.25" style="311" customWidth="1"/>
    <col min="12034" max="12034" width="24.375" style="311" customWidth="1"/>
    <col min="12035" max="12039" width="13.625" style="311" customWidth="1"/>
    <col min="12040" max="12040" width="30.625" style="311" customWidth="1"/>
    <col min="12041" max="12288" width="9" style="311"/>
    <col min="12289" max="12289" width="1.25" style="311" customWidth="1"/>
    <col min="12290" max="12290" width="24.375" style="311" customWidth="1"/>
    <col min="12291" max="12295" width="13.625" style="311" customWidth="1"/>
    <col min="12296" max="12296" width="30.625" style="311" customWidth="1"/>
    <col min="12297" max="12544" width="9" style="311"/>
    <col min="12545" max="12545" width="1.25" style="311" customWidth="1"/>
    <col min="12546" max="12546" width="24.375" style="311" customWidth="1"/>
    <col min="12547" max="12551" width="13.625" style="311" customWidth="1"/>
    <col min="12552" max="12552" width="30.625" style="311" customWidth="1"/>
    <col min="12553" max="12800" width="9" style="311"/>
    <col min="12801" max="12801" width="1.25" style="311" customWidth="1"/>
    <col min="12802" max="12802" width="24.375" style="311" customWidth="1"/>
    <col min="12803" max="12807" width="13.625" style="311" customWidth="1"/>
    <col min="12808" max="12808" width="30.625" style="311" customWidth="1"/>
    <col min="12809" max="13056" width="9" style="311"/>
    <col min="13057" max="13057" width="1.25" style="311" customWidth="1"/>
    <col min="13058" max="13058" width="24.375" style="311" customWidth="1"/>
    <col min="13059" max="13063" width="13.625" style="311" customWidth="1"/>
    <col min="13064" max="13064" width="30.625" style="311" customWidth="1"/>
    <col min="13065" max="13312" width="9" style="311"/>
    <col min="13313" max="13313" width="1.25" style="311" customWidth="1"/>
    <col min="13314" max="13314" width="24.375" style="311" customWidth="1"/>
    <col min="13315" max="13319" width="13.625" style="311" customWidth="1"/>
    <col min="13320" max="13320" width="30.625" style="311" customWidth="1"/>
    <col min="13321" max="13568" width="9" style="311"/>
    <col min="13569" max="13569" width="1.25" style="311" customWidth="1"/>
    <col min="13570" max="13570" width="24.375" style="311" customWidth="1"/>
    <col min="13571" max="13575" width="13.625" style="311" customWidth="1"/>
    <col min="13576" max="13576" width="30.625" style="311" customWidth="1"/>
    <col min="13577" max="13824" width="9" style="311"/>
    <col min="13825" max="13825" width="1.25" style="311" customWidth="1"/>
    <col min="13826" max="13826" width="24.375" style="311" customWidth="1"/>
    <col min="13827" max="13831" width="13.625" style="311" customWidth="1"/>
    <col min="13832" max="13832" width="30.625" style="311" customWidth="1"/>
    <col min="13833" max="14080" width="9" style="311"/>
    <col min="14081" max="14081" width="1.25" style="311" customWidth="1"/>
    <col min="14082" max="14082" width="24.375" style="311" customWidth="1"/>
    <col min="14083" max="14087" width="13.625" style="311" customWidth="1"/>
    <col min="14088" max="14088" width="30.625" style="311" customWidth="1"/>
    <col min="14089" max="14336" width="9" style="311"/>
    <col min="14337" max="14337" width="1.25" style="311" customWidth="1"/>
    <col min="14338" max="14338" width="24.375" style="311" customWidth="1"/>
    <col min="14339" max="14343" width="13.625" style="311" customWidth="1"/>
    <col min="14344" max="14344" width="30.625" style="311" customWidth="1"/>
    <col min="14345" max="14592" width="9" style="311"/>
    <col min="14593" max="14593" width="1.25" style="311" customWidth="1"/>
    <col min="14594" max="14594" width="24.375" style="311" customWidth="1"/>
    <col min="14595" max="14599" width="13.625" style="311" customWidth="1"/>
    <col min="14600" max="14600" width="30.625" style="311" customWidth="1"/>
    <col min="14601" max="14848" width="9" style="311"/>
    <col min="14849" max="14849" width="1.25" style="311" customWidth="1"/>
    <col min="14850" max="14850" width="24.375" style="311" customWidth="1"/>
    <col min="14851" max="14855" width="13.625" style="311" customWidth="1"/>
    <col min="14856" max="14856" width="30.625" style="311" customWidth="1"/>
    <col min="14857" max="15104" width="9" style="311"/>
    <col min="15105" max="15105" width="1.25" style="311" customWidth="1"/>
    <col min="15106" max="15106" width="24.375" style="311" customWidth="1"/>
    <col min="15107" max="15111" width="13.625" style="311" customWidth="1"/>
    <col min="15112" max="15112" width="30.625" style="311" customWidth="1"/>
    <col min="15113" max="15360" width="9" style="311"/>
    <col min="15361" max="15361" width="1.25" style="311" customWidth="1"/>
    <col min="15362" max="15362" width="24.375" style="311" customWidth="1"/>
    <col min="15363" max="15367" width="13.625" style="311" customWidth="1"/>
    <col min="15368" max="15368" width="30.625" style="311" customWidth="1"/>
    <col min="15369" max="15616" width="9" style="311"/>
    <col min="15617" max="15617" width="1.25" style="311" customWidth="1"/>
    <col min="15618" max="15618" width="24.375" style="311" customWidth="1"/>
    <col min="15619" max="15623" width="13.625" style="311" customWidth="1"/>
    <col min="15624" max="15624" width="30.625" style="311" customWidth="1"/>
    <col min="15625" max="15872" width="9" style="311"/>
    <col min="15873" max="15873" width="1.25" style="311" customWidth="1"/>
    <col min="15874" max="15874" width="24.375" style="311" customWidth="1"/>
    <col min="15875" max="15879" width="13.625" style="311" customWidth="1"/>
    <col min="15880" max="15880" width="30.625" style="311" customWidth="1"/>
    <col min="15881" max="16128" width="9" style="311"/>
    <col min="16129" max="16129" width="1.25" style="311" customWidth="1"/>
    <col min="16130" max="16130" width="24.375" style="311" customWidth="1"/>
    <col min="16131" max="16135" width="13.625" style="311" customWidth="1"/>
    <col min="16136" max="16136" width="30.625" style="311" customWidth="1"/>
    <col min="16137" max="16384" width="9" style="311"/>
  </cols>
  <sheetData>
    <row r="1" spans="1:8">
      <c r="H1" s="339" t="s">
        <v>729</v>
      </c>
    </row>
    <row r="2" spans="1:8" ht="20.100000000000001" customHeight="1">
      <c r="A2" s="308"/>
      <c r="B2" s="414" t="s">
        <v>792</v>
      </c>
      <c r="C2" s="415"/>
      <c r="D2" s="415"/>
      <c r="E2" s="310"/>
      <c r="F2" s="310"/>
      <c r="G2" s="310"/>
      <c r="H2" s="310"/>
    </row>
    <row r="3" spans="1:8" s="308" customFormat="1" ht="20.100000000000001" customHeight="1">
      <c r="B3" s="414"/>
      <c r="C3" s="414"/>
      <c r="D3" s="414"/>
      <c r="E3" s="309"/>
      <c r="F3" s="309"/>
      <c r="G3" s="309"/>
      <c r="H3" s="309"/>
    </row>
    <row r="4" spans="1:8" ht="20.100000000000001" customHeight="1">
      <c r="A4" s="308"/>
      <c r="B4" s="515" t="s">
        <v>693</v>
      </c>
      <c r="C4" s="515" t="s">
        <v>694</v>
      </c>
      <c r="D4" s="515" t="s">
        <v>695</v>
      </c>
      <c r="E4" s="517" t="s">
        <v>696</v>
      </c>
      <c r="F4" s="518"/>
      <c r="G4" s="519"/>
      <c r="H4" s="520" t="s">
        <v>697</v>
      </c>
    </row>
    <row r="5" spans="1:8" ht="20.100000000000001" customHeight="1">
      <c r="A5" s="308"/>
      <c r="B5" s="516"/>
      <c r="C5" s="516"/>
      <c r="D5" s="516"/>
      <c r="E5" s="312" t="s">
        <v>698</v>
      </c>
      <c r="F5" s="312" t="s">
        <v>699</v>
      </c>
      <c r="G5" s="312" t="s">
        <v>700</v>
      </c>
      <c r="H5" s="521"/>
    </row>
    <row r="6" spans="1:8" ht="20.100000000000001" customHeight="1">
      <c r="A6" s="308"/>
      <c r="B6" s="417"/>
      <c r="C6" s="418" t="s">
        <v>701</v>
      </c>
      <c r="D6" s="418" t="s">
        <v>702</v>
      </c>
      <c r="E6" s="314" t="s">
        <v>703</v>
      </c>
      <c r="F6" s="314" t="s">
        <v>704</v>
      </c>
      <c r="G6" s="314" t="s">
        <v>10</v>
      </c>
      <c r="H6" s="315"/>
    </row>
    <row r="7" spans="1:8" ht="20.100000000000001" customHeight="1">
      <c r="A7" s="308"/>
      <c r="B7" s="417"/>
      <c r="C7" s="418"/>
      <c r="D7" s="418"/>
      <c r="E7" s="314"/>
      <c r="F7" s="314"/>
      <c r="G7" s="314"/>
      <c r="H7" s="315"/>
    </row>
    <row r="8" spans="1:8" ht="30" customHeight="1">
      <c r="A8" s="308"/>
      <c r="B8" s="419" t="s">
        <v>705</v>
      </c>
      <c r="C8" s="420">
        <f>SUM(C11,C15)</f>
        <v>0</v>
      </c>
      <c r="D8" s="420">
        <f>SUM(D11,D15)</f>
        <v>0</v>
      </c>
      <c r="E8" s="318"/>
      <c r="F8" s="318"/>
      <c r="G8" s="318"/>
      <c r="H8" s="316"/>
    </row>
    <row r="9" spans="1:8" ht="30" customHeight="1">
      <c r="A9" s="308"/>
      <c r="B9" s="419" t="s">
        <v>776</v>
      </c>
      <c r="C9" s="420"/>
      <c r="D9" s="421"/>
      <c r="E9" s="318"/>
      <c r="F9" s="318"/>
      <c r="G9" s="318"/>
      <c r="H9" s="316"/>
    </row>
    <row r="10" spans="1:8" ht="30" customHeight="1">
      <c r="A10" s="308"/>
      <c r="B10" s="419"/>
      <c r="C10" s="420"/>
      <c r="D10" s="420"/>
      <c r="E10" s="318"/>
      <c r="F10" s="318"/>
      <c r="G10" s="318"/>
      <c r="H10" s="316"/>
    </row>
    <row r="11" spans="1:8" ht="30" customHeight="1">
      <c r="A11" s="308"/>
      <c r="B11" s="419" t="s">
        <v>706</v>
      </c>
      <c r="C11" s="422"/>
      <c r="D11" s="422">
        <f>SUM(D12:D14)</f>
        <v>0</v>
      </c>
      <c r="E11" s="318"/>
      <c r="F11" s="318"/>
      <c r="G11" s="318"/>
      <c r="H11" s="316"/>
    </row>
    <row r="12" spans="1:8" ht="30" customHeight="1">
      <c r="A12" s="308"/>
      <c r="B12" s="419" t="s">
        <v>707</v>
      </c>
      <c r="C12" s="423"/>
      <c r="D12" s="422"/>
      <c r="E12" s="318"/>
      <c r="F12" s="318"/>
      <c r="G12" s="318"/>
      <c r="H12" s="316"/>
    </row>
    <row r="13" spans="1:8" ht="30" customHeight="1">
      <c r="A13" s="308"/>
      <c r="B13" s="419" t="s">
        <v>708</v>
      </c>
      <c r="C13" s="423"/>
      <c r="D13" s="422"/>
      <c r="E13" s="318"/>
      <c r="F13" s="318"/>
      <c r="G13" s="318"/>
      <c r="H13" s="316"/>
    </row>
    <row r="14" spans="1:8" ht="30" customHeight="1">
      <c r="A14" s="308"/>
      <c r="B14" s="419" t="s">
        <v>742</v>
      </c>
      <c r="C14" s="423"/>
      <c r="D14" s="422"/>
      <c r="E14" s="318"/>
      <c r="F14" s="318"/>
      <c r="G14" s="318"/>
      <c r="H14" s="316"/>
    </row>
    <row r="15" spans="1:8" ht="30" customHeight="1">
      <c r="A15" s="308"/>
      <c r="B15" s="419" t="s">
        <v>709</v>
      </c>
      <c r="C15" s="422"/>
      <c r="D15" s="422">
        <f>SUM(D16:D18)</f>
        <v>0</v>
      </c>
      <c r="E15" s="318"/>
      <c r="F15" s="318"/>
      <c r="G15" s="318"/>
      <c r="H15" s="316"/>
    </row>
    <row r="16" spans="1:8" ht="30" customHeight="1">
      <c r="A16" s="308"/>
      <c r="B16" s="419" t="s">
        <v>707</v>
      </c>
      <c r="C16" s="423"/>
      <c r="D16" s="422"/>
      <c r="E16" s="318"/>
      <c r="F16" s="318"/>
      <c r="G16" s="318"/>
      <c r="H16" s="316"/>
    </row>
    <row r="17" spans="1:8" ht="30" customHeight="1">
      <c r="A17" s="308"/>
      <c r="B17" s="419" t="s">
        <v>708</v>
      </c>
      <c r="C17" s="423"/>
      <c r="D17" s="422"/>
      <c r="E17" s="318"/>
      <c r="F17" s="318"/>
      <c r="G17" s="318"/>
      <c r="H17" s="316"/>
    </row>
    <row r="18" spans="1:8" ht="30" customHeight="1">
      <c r="A18" s="308"/>
      <c r="B18" s="419" t="s">
        <v>742</v>
      </c>
      <c r="C18" s="423"/>
      <c r="D18" s="422"/>
      <c r="E18" s="318"/>
      <c r="F18" s="318"/>
      <c r="G18" s="318"/>
      <c r="H18" s="316"/>
    </row>
    <row r="19" spans="1:8" ht="30" customHeight="1">
      <c r="A19" s="308"/>
      <c r="B19" s="419"/>
      <c r="C19" s="420"/>
      <c r="D19" s="420"/>
      <c r="E19" s="317"/>
      <c r="F19" s="317"/>
      <c r="G19" s="317"/>
      <c r="H19" s="316"/>
    </row>
    <row r="20" spans="1:8" ht="30" customHeight="1">
      <c r="A20" s="308"/>
      <c r="B20" s="419" t="s">
        <v>777</v>
      </c>
      <c r="C20" s="420"/>
      <c r="D20" s="420"/>
      <c r="E20" s="317"/>
      <c r="F20" s="317"/>
      <c r="G20" s="317"/>
      <c r="H20" s="316"/>
    </row>
    <row r="21" spans="1:8" s="409" customFormat="1" ht="30" customHeight="1">
      <c r="A21" s="407"/>
      <c r="B21" s="425" t="s">
        <v>710</v>
      </c>
      <c r="C21" s="424"/>
      <c r="D21" s="424"/>
      <c r="E21" s="424"/>
      <c r="F21" s="424"/>
      <c r="G21" s="424"/>
      <c r="H21" s="425"/>
    </row>
    <row r="22" spans="1:8" s="409" customFormat="1" ht="30" customHeight="1">
      <c r="A22" s="407"/>
      <c r="B22" s="425" t="s">
        <v>743</v>
      </c>
      <c r="C22" s="423"/>
      <c r="D22" s="423"/>
      <c r="E22" s="424">
        <v>436000</v>
      </c>
      <c r="F22" s="424"/>
      <c r="G22" s="424">
        <f>E22*F22</f>
        <v>0</v>
      </c>
      <c r="H22" s="425"/>
    </row>
    <row r="23" spans="1:8" s="409" customFormat="1" ht="30" customHeight="1">
      <c r="A23" s="407"/>
      <c r="B23" s="425" t="s">
        <v>744</v>
      </c>
      <c r="C23" s="423"/>
      <c r="D23" s="423"/>
      <c r="E23" s="424">
        <v>436000</v>
      </c>
      <c r="F23" s="424"/>
      <c r="G23" s="424">
        <f>E23*F23</f>
        <v>0</v>
      </c>
      <c r="H23" s="425"/>
    </row>
    <row r="24" spans="1:8" s="409" customFormat="1" ht="30" customHeight="1">
      <c r="A24" s="407"/>
      <c r="B24" s="425"/>
      <c r="C24" s="424"/>
      <c r="D24" s="424"/>
      <c r="E24" s="424"/>
      <c r="F24" s="424"/>
      <c r="G24" s="424"/>
      <c r="H24" s="425"/>
    </row>
    <row r="25" spans="1:8" s="409" customFormat="1" ht="30" customHeight="1">
      <c r="A25" s="407"/>
      <c r="B25" s="428" t="s">
        <v>711</v>
      </c>
      <c r="C25" s="424"/>
      <c r="D25" s="424"/>
      <c r="E25" s="424"/>
      <c r="F25" s="424"/>
      <c r="G25" s="424"/>
      <c r="H25" s="425"/>
    </row>
    <row r="26" spans="1:8" s="409" customFormat="1" ht="30" customHeight="1">
      <c r="A26" s="407"/>
      <c r="B26" s="428" t="s">
        <v>743</v>
      </c>
      <c r="C26" s="423"/>
      <c r="D26" s="423"/>
      <c r="E26" s="424">
        <v>211000</v>
      </c>
      <c r="F26" s="424"/>
      <c r="G26" s="424">
        <f>E26*F26</f>
        <v>0</v>
      </c>
      <c r="H26" s="425"/>
    </row>
    <row r="27" spans="1:8" s="409" customFormat="1" ht="30" customHeight="1">
      <c r="A27" s="407"/>
      <c r="B27" s="428" t="s">
        <v>744</v>
      </c>
      <c r="C27" s="423"/>
      <c r="D27" s="423"/>
      <c r="E27" s="424">
        <v>211000</v>
      </c>
      <c r="F27" s="424"/>
      <c r="G27" s="424">
        <f>E27*F27</f>
        <v>0</v>
      </c>
      <c r="H27" s="425"/>
    </row>
    <row r="28" spans="1:8" s="409" customFormat="1" ht="30" customHeight="1">
      <c r="A28" s="407"/>
      <c r="B28" s="425"/>
      <c r="C28" s="424"/>
      <c r="D28" s="424"/>
      <c r="E28" s="424"/>
      <c r="F28" s="424"/>
      <c r="G28" s="424"/>
      <c r="H28" s="425"/>
    </row>
    <row r="29" spans="1:8" s="409" customFormat="1" ht="30" customHeight="1">
      <c r="A29" s="407"/>
      <c r="B29" s="428" t="s">
        <v>745</v>
      </c>
      <c r="C29" s="424"/>
      <c r="D29" s="424"/>
      <c r="E29" s="424"/>
      <c r="F29" s="424"/>
      <c r="G29" s="424"/>
      <c r="H29" s="425"/>
    </row>
    <row r="30" spans="1:8" s="409" customFormat="1" ht="30" customHeight="1">
      <c r="A30" s="407"/>
      <c r="B30" s="425" t="s">
        <v>746</v>
      </c>
      <c r="C30" s="423"/>
      <c r="D30" s="423"/>
      <c r="E30" s="424">
        <v>16000</v>
      </c>
      <c r="F30" s="424"/>
      <c r="G30" s="424">
        <f>E30*F30</f>
        <v>0</v>
      </c>
      <c r="H30" s="425"/>
    </row>
    <row r="31" spans="1:8" s="409" customFormat="1" ht="30" customHeight="1">
      <c r="A31" s="407"/>
      <c r="B31" s="425"/>
      <c r="C31" s="424"/>
      <c r="D31" s="424"/>
      <c r="E31" s="424"/>
      <c r="F31" s="424"/>
      <c r="G31" s="424"/>
      <c r="H31" s="425"/>
    </row>
    <row r="32" spans="1:8" s="409" customFormat="1" ht="30" customHeight="1">
      <c r="A32" s="407"/>
      <c r="B32" s="425" t="s">
        <v>741</v>
      </c>
      <c r="C32" s="424"/>
      <c r="D32" s="424"/>
      <c r="E32" s="424"/>
      <c r="F32" s="424"/>
      <c r="G32" s="424"/>
      <c r="H32" s="425"/>
    </row>
    <row r="33" spans="1:8" s="409" customFormat="1" ht="30" customHeight="1">
      <c r="A33" s="407"/>
      <c r="B33" s="425" t="s">
        <v>743</v>
      </c>
      <c r="C33" s="423"/>
      <c r="D33" s="423"/>
      <c r="E33" s="424">
        <v>74000</v>
      </c>
      <c r="F33" s="424"/>
      <c r="G33" s="424">
        <f>E33*F33</f>
        <v>0</v>
      </c>
      <c r="H33" s="425"/>
    </row>
    <row r="34" spans="1:8" s="409" customFormat="1" ht="30" customHeight="1">
      <c r="A34" s="407"/>
      <c r="B34" s="425" t="s">
        <v>744</v>
      </c>
      <c r="C34" s="423"/>
      <c r="D34" s="423"/>
      <c r="E34" s="424">
        <v>74000</v>
      </c>
      <c r="F34" s="424"/>
      <c r="G34" s="424">
        <f>E34*F34</f>
        <v>0</v>
      </c>
      <c r="H34" s="425"/>
    </row>
    <row r="35" spans="1:8" ht="30" customHeight="1">
      <c r="A35" s="308"/>
      <c r="B35" s="426"/>
      <c r="C35" s="427"/>
      <c r="D35" s="427"/>
      <c r="E35" s="427"/>
      <c r="F35" s="427"/>
      <c r="G35" s="427"/>
      <c r="H35" s="433"/>
    </row>
    <row r="36" spans="1:8" ht="30" customHeight="1">
      <c r="A36" s="308"/>
      <c r="B36" s="419" t="s">
        <v>778</v>
      </c>
      <c r="C36" s="420"/>
      <c r="D36" s="420"/>
      <c r="E36" s="420"/>
      <c r="F36" s="420"/>
      <c r="G36" s="420"/>
      <c r="H36" s="419"/>
    </row>
    <row r="37" spans="1:8" ht="30" customHeight="1">
      <c r="A37" s="308"/>
      <c r="B37" s="425" t="s">
        <v>710</v>
      </c>
      <c r="C37" s="424"/>
      <c r="D37" s="424"/>
      <c r="E37" s="424"/>
      <c r="F37" s="424"/>
      <c r="G37" s="424"/>
      <c r="H37" s="425"/>
    </row>
    <row r="38" spans="1:8" ht="30" customHeight="1">
      <c r="A38" s="308"/>
      <c r="B38" s="425" t="s">
        <v>743</v>
      </c>
      <c r="C38" s="423"/>
      <c r="D38" s="423"/>
      <c r="E38" s="424">
        <v>301000</v>
      </c>
      <c r="F38" s="424"/>
      <c r="G38" s="424">
        <f>E38*F38</f>
        <v>0</v>
      </c>
      <c r="H38" s="425"/>
    </row>
    <row r="39" spans="1:8" ht="30" customHeight="1">
      <c r="A39" s="308"/>
      <c r="B39" s="425" t="s">
        <v>744</v>
      </c>
      <c r="C39" s="423"/>
      <c r="D39" s="423"/>
      <c r="E39" s="424">
        <v>301000</v>
      </c>
      <c r="F39" s="424"/>
      <c r="G39" s="424">
        <f>E39*F39</f>
        <v>0</v>
      </c>
      <c r="H39" s="425"/>
    </row>
    <row r="40" spans="1:8" ht="30" customHeight="1">
      <c r="A40" s="308"/>
      <c r="B40" s="425"/>
      <c r="C40" s="424"/>
      <c r="D40" s="424"/>
      <c r="E40" s="424"/>
      <c r="F40" s="424"/>
      <c r="G40" s="424"/>
      <c r="H40" s="425"/>
    </row>
    <row r="41" spans="1:8" ht="30" customHeight="1">
      <c r="A41" s="308"/>
      <c r="B41" s="428" t="s">
        <v>711</v>
      </c>
      <c r="C41" s="424"/>
      <c r="D41" s="424"/>
      <c r="E41" s="424"/>
      <c r="F41" s="424"/>
      <c r="G41" s="424"/>
      <c r="H41" s="425"/>
    </row>
    <row r="42" spans="1:8" ht="30" customHeight="1">
      <c r="A42" s="308"/>
      <c r="B42" s="428" t="s">
        <v>743</v>
      </c>
      <c r="C42" s="423"/>
      <c r="D42" s="423"/>
      <c r="E42" s="424">
        <v>211000</v>
      </c>
      <c r="F42" s="424"/>
      <c r="G42" s="424">
        <f>E42*F42</f>
        <v>0</v>
      </c>
      <c r="H42" s="425"/>
    </row>
    <row r="43" spans="1:8" ht="30" customHeight="1">
      <c r="A43" s="308"/>
      <c r="B43" s="428" t="s">
        <v>744</v>
      </c>
      <c r="C43" s="423"/>
      <c r="D43" s="423"/>
      <c r="E43" s="424">
        <v>211000</v>
      </c>
      <c r="F43" s="424"/>
      <c r="G43" s="424">
        <f>E43*F43</f>
        <v>0</v>
      </c>
      <c r="H43" s="425"/>
    </row>
    <row r="44" spans="1:8" ht="30" customHeight="1">
      <c r="A44" s="308"/>
      <c r="B44" s="425"/>
      <c r="C44" s="424"/>
      <c r="D44" s="424"/>
      <c r="E44" s="424"/>
      <c r="F44" s="424"/>
      <c r="G44" s="424"/>
      <c r="H44" s="425"/>
    </row>
    <row r="45" spans="1:8" ht="30" customHeight="1">
      <c r="A45" s="308"/>
      <c r="B45" s="428" t="s">
        <v>745</v>
      </c>
      <c r="C45" s="424"/>
      <c r="D45" s="424"/>
      <c r="E45" s="424"/>
      <c r="F45" s="424"/>
      <c r="G45" s="424"/>
      <c r="H45" s="425"/>
    </row>
    <row r="46" spans="1:8" ht="30" customHeight="1">
      <c r="A46" s="308"/>
      <c r="B46" s="425" t="s">
        <v>746</v>
      </c>
      <c r="C46" s="423"/>
      <c r="D46" s="423"/>
      <c r="E46" s="424">
        <v>16000</v>
      </c>
      <c r="F46" s="424"/>
      <c r="G46" s="424">
        <f>E46*F46</f>
        <v>0</v>
      </c>
      <c r="H46" s="425"/>
    </row>
    <row r="47" spans="1:8" ht="30" customHeight="1">
      <c r="A47" s="308"/>
      <c r="B47" s="425"/>
      <c r="C47" s="424"/>
      <c r="D47" s="424"/>
      <c r="E47" s="424"/>
      <c r="F47" s="424"/>
      <c r="G47" s="424"/>
      <c r="H47" s="425"/>
    </row>
    <row r="48" spans="1:8" ht="30" customHeight="1">
      <c r="A48" s="308"/>
      <c r="B48" s="425" t="s">
        <v>741</v>
      </c>
      <c r="C48" s="424"/>
      <c r="D48" s="424"/>
      <c r="E48" s="424"/>
      <c r="F48" s="424"/>
      <c r="G48" s="424"/>
      <c r="H48" s="425"/>
    </row>
    <row r="49" spans="1:8" ht="30" customHeight="1">
      <c r="A49" s="308"/>
      <c r="B49" s="425" t="s">
        <v>743</v>
      </c>
      <c r="C49" s="423"/>
      <c r="D49" s="423"/>
      <c r="E49" s="424">
        <v>71000</v>
      </c>
      <c r="F49" s="424"/>
      <c r="G49" s="424">
        <f>E49*F49</f>
        <v>0</v>
      </c>
      <c r="H49" s="425"/>
    </row>
    <row r="50" spans="1:8" ht="30" customHeight="1">
      <c r="A50" s="308"/>
      <c r="B50" s="425" t="s">
        <v>744</v>
      </c>
      <c r="C50" s="423"/>
      <c r="D50" s="423"/>
      <c r="E50" s="424">
        <v>71000</v>
      </c>
      <c r="F50" s="424"/>
      <c r="G50" s="424">
        <f>E50*F50</f>
        <v>0</v>
      </c>
      <c r="H50" s="425"/>
    </row>
    <row r="51" spans="1:8" ht="30" customHeight="1">
      <c r="A51" s="308"/>
      <c r="B51" s="426"/>
      <c r="C51" s="427"/>
      <c r="D51" s="427"/>
      <c r="E51" s="427"/>
      <c r="F51" s="427"/>
      <c r="G51" s="427"/>
      <c r="H51" s="433"/>
    </row>
    <row r="52" spans="1:8" s="309" customFormat="1" ht="30" customHeight="1">
      <c r="A52" s="323"/>
      <c r="B52" s="429" t="s">
        <v>712</v>
      </c>
      <c r="C52" s="430"/>
      <c r="D52" s="430"/>
      <c r="E52" s="324"/>
      <c r="F52" s="324"/>
      <c r="G52" s="324">
        <f>SUM(G22:G50)</f>
        <v>0</v>
      </c>
      <c r="H52" s="325"/>
    </row>
    <row r="53" spans="1:8" s="309" customFormat="1" ht="18" customHeight="1">
      <c r="A53" s="323"/>
      <c r="B53" s="431"/>
      <c r="C53" s="432"/>
      <c r="D53" s="432"/>
      <c r="E53" s="326"/>
      <c r="F53" s="326"/>
      <c r="G53" s="326"/>
    </row>
    <row r="54" spans="1:8" ht="20.100000000000001" customHeight="1">
      <c r="A54" s="308"/>
      <c r="B54" s="414" t="s">
        <v>793</v>
      </c>
      <c r="C54" s="415"/>
      <c r="D54" s="415"/>
      <c r="E54" s="310"/>
      <c r="F54" s="310"/>
      <c r="G54" s="310"/>
      <c r="H54" s="310"/>
    </row>
    <row r="55" spans="1:8" s="308" customFormat="1" ht="20.100000000000001" customHeight="1">
      <c r="B55" s="414"/>
      <c r="C55" s="414"/>
      <c r="D55" s="414"/>
      <c r="E55" s="309"/>
      <c r="F55" s="309"/>
      <c r="G55" s="309"/>
      <c r="H55" s="309"/>
    </row>
    <row r="56" spans="1:8" ht="20.100000000000001" customHeight="1">
      <c r="A56" s="308"/>
      <c r="B56" s="515" t="s">
        <v>693</v>
      </c>
      <c r="C56" s="515" t="s">
        <v>694</v>
      </c>
      <c r="D56" s="515" t="s">
        <v>695</v>
      </c>
      <c r="E56" s="517" t="s">
        <v>696</v>
      </c>
      <c r="F56" s="518"/>
      <c r="G56" s="519"/>
      <c r="H56" s="520" t="s">
        <v>697</v>
      </c>
    </row>
    <row r="57" spans="1:8" ht="20.100000000000001" customHeight="1">
      <c r="A57" s="308"/>
      <c r="B57" s="516"/>
      <c r="C57" s="516"/>
      <c r="D57" s="516"/>
      <c r="E57" s="312" t="s">
        <v>698</v>
      </c>
      <c r="F57" s="312" t="s">
        <v>699</v>
      </c>
      <c r="G57" s="312" t="s">
        <v>700</v>
      </c>
      <c r="H57" s="521"/>
    </row>
    <row r="58" spans="1:8" ht="20.100000000000001" customHeight="1">
      <c r="A58" s="308"/>
      <c r="B58" s="417"/>
      <c r="C58" s="418" t="s">
        <v>701</v>
      </c>
      <c r="D58" s="418" t="s">
        <v>702</v>
      </c>
      <c r="E58" s="314" t="s">
        <v>703</v>
      </c>
      <c r="F58" s="314" t="s">
        <v>704</v>
      </c>
      <c r="G58" s="314" t="s">
        <v>10</v>
      </c>
      <c r="H58" s="315"/>
    </row>
    <row r="59" spans="1:8" ht="20.100000000000001" customHeight="1">
      <c r="A59" s="308"/>
      <c r="B59" s="417"/>
      <c r="C59" s="418"/>
      <c r="D59" s="418"/>
      <c r="E59" s="314"/>
      <c r="F59" s="314"/>
      <c r="G59" s="314"/>
      <c r="H59" s="315"/>
    </row>
    <row r="60" spans="1:8" ht="30" customHeight="1">
      <c r="A60" s="308"/>
      <c r="B60" s="419" t="s">
        <v>705</v>
      </c>
      <c r="C60" s="420">
        <f>SUM(C63,C67)</f>
        <v>0</v>
      </c>
      <c r="D60" s="420">
        <f>SUM(D63,D67)</f>
        <v>0</v>
      </c>
      <c r="E60" s="318"/>
      <c r="F60" s="318"/>
      <c r="G60" s="318"/>
      <c r="H60" s="316"/>
    </row>
    <row r="61" spans="1:8" ht="30" customHeight="1">
      <c r="A61" s="308"/>
      <c r="B61" s="419" t="s">
        <v>776</v>
      </c>
      <c r="C61" s="420"/>
      <c r="D61" s="421"/>
      <c r="E61" s="318"/>
      <c r="F61" s="318"/>
      <c r="G61" s="318"/>
      <c r="H61" s="316"/>
    </row>
    <row r="62" spans="1:8" ht="30" customHeight="1">
      <c r="A62" s="308"/>
      <c r="B62" s="419"/>
      <c r="C62" s="420"/>
      <c r="D62" s="420"/>
      <c r="E62" s="318"/>
      <c r="F62" s="318"/>
      <c r="G62" s="318"/>
      <c r="H62" s="316"/>
    </row>
    <row r="63" spans="1:8" ht="30" customHeight="1">
      <c r="A63" s="308"/>
      <c r="B63" s="419" t="s">
        <v>706</v>
      </c>
      <c r="C63" s="422"/>
      <c r="D63" s="422">
        <f>SUM(D64:D66)</f>
        <v>0</v>
      </c>
      <c r="E63" s="318"/>
      <c r="F63" s="318"/>
      <c r="G63" s="318"/>
      <c r="H63" s="316"/>
    </row>
    <row r="64" spans="1:8" ht="30" customHeight="1">
      <c r="A64" s="308"/>
      <c r="B64" s="419" t="s">
        <v>707</v>
      </c>
      <c r="C64" s="423"/>
      <c r="D64" s="422"/>
      <c r="E64" s="318"/>
      <c r="F64" s="318"/>
      <c r="G64" s="318"/>
      <c r="H64" s="316"/>
    </row>
    <row r="65" spans="1:8" ht="30" customHeight="1">
      <c r="A65" s="308"/>
      <c r="B65" s="419" t="s">
        <v>708</v>
      </c>
      <c r="C65" s="423"/>
      <c r="D65" s="422"/>
      <c r="E65" s="318"/>
      <c r="F65" s="318"/>
      <c r="G65" s="318"/>
      <c r="H65" s="316"/>
    </row>
    <row r="66" spans="1:8" ht="30" customHeight="1">
      <c r="A66" s="308"/>
      <c r="B66" s="419" t="s">
        <v>742</v>
      </c>
      <c r="C66" s="423"/>
      <c r="D66" s="422"/>
      <c r="E66" s="318"/>
      <c r="F66" s="318"/>
      <c r="G66" s="318"/>
      <c r="H66" s="316"/>
    </row>
    <row r="67" spans="1:8" ht="30" customHeight="1">
      <c r="A67" s="308"/>
      <c r="B67" s="419" t="s">
        <v>709</v>
      </c>
      <c r="C67" s="422"/>
      <c r="D67" s="422">
        <f>SUM(D68:D70)</f>
        <v>0</v>
      </c>
      <c r="E67" s="318"/>
      <c r="F67" s="318"/>
      <c r="G67" s="318"/>
      <c r="H67" s="316"/>
    </row>
    <row r="68" spans="1:8" ht="30" customHeight="1">
      <c r="A68" s="308"/>
      <c r="B68" s="419" t="s">
        <v>707</v>
      </c>
      <c r="C68" s="423"/>
      <c r="D68" s="422"/>
      <c r="E68" s="318"/>
      <c r="F68" s="318"/>
      <c r="G68" s="318"/>
      <c r="H68" s="316"/>
    </row>
    <row r="69" spans="1:8" ht="30" customHeight="1">
      <c r="A69" s="308"/>
      <c r="B69" s="419" t="s">
        <v>708</v>
      </c>
      <c r="C69" s="423"/>
      <c r="D69" s="422"/>
      <c r="E69" s="318"/>
      <c r="F69" s="318"/>
      <c r="G69" s="318"/>
      <c r="H69" s="316"/>
    </row>
    <row r="70" spans="1:8" ht="30" customHeight="1">
      <c r="A70" s="308"/>
      <c r="B70" s="419" t="s">
        <v>742</v>
      </c>
      <c r="C70" s="423"/>
      <c r="D70" s="422"/>
      <c r="E70" s="318"/>
      <c r="F70" s="318"/>
      <c r="G70" s="318"/>
      <c r="H70" s="316"/>
    </row>
    <row r="71" spans="1:8" ht="30" customHeight="1">
      <c r="A71" s="308"/>
      <c r="B71" s="419"/>
      <c r="C71" s="420"/>
      <c r="D71" s="420"/>
      <c r="E71" s="317"/>
      <c r="F71" s="317"/>
      <c r="G71" s="317"/>
      <c r="H71" s="316"/>
    </row>
    <row r="72" spans="1:8" ht="30" customHeight="1">
      <c r="A72" s="308"/>
      <c r="B72" s="419" t="s">
        <v>777</v>
      </c>
      <c r="C72" s="420"/>
      <c r="D72" s="420"/>
      <c r="E72" s="317"/>
      <c r="F72" s="317"/>
      <c r="G72" s="317"/>
      <c r="H72" s="316"/>
    </row>
    <row r="73" spans="1:8" s="409" customFormat="1" ht="30" customHeight="1">
      <c r="A73" s="407"/>
      <c r="B73" s="425" t="s">
        <v>710</v>
      </c>
      <c r="C73" s="424"/>
      <c r="D73" s="424"/>
      <c r="E73" s="424"/>
      <c r="F73" s="424"/>
      <c r="G73" s="424"/>
      <c r="H73" s="425"/>
    </row>
    <row r="74" spans="1:8" s="409" customFormat="1" ht="30" customHeight="1">
      <c r="A74" s="407"/>
      <c r="B74" s="425" t="s">
        <v>743</v>
      </c>
      <c r="C74" s="423"/>
      <c r="D74" s="423"/>
      <c r="E74" s="424">
        <v>218000</v>
      </c>
      <c r="F74" s="424"/>
      <c r="G74" s="424">
        <f>E74*F74</f>
        <v>0</v>
      </c>
      <c r="H74" s="425"/>
    </row>
    <row r="75" spans="1:8" s="409" customFormat="1" ht="30" customHeight="1">
      <c r="A75" s="407"/>
      <c r="B75" s="425" t="s">
        <v>744</v>
      </c>
      <c r="C75" s="423"/>
      <c r="D75" s="423"/>
      <c r="E75" s="424">
        <v>218000</v>
      </c>
      <c r="F75" s="424"/>
      <c r="G75" s="424">
        <f>E75*F75</f>
        <v>0</v>
      </c>
      <c r="H75" s="425"/>
    </row>
    <row r="76" spans="1:8" s="409" customFormat="1" ht="30" customHeight="1">
      <c r="A76" s="407"/>
      <c r="B76" s="425"/>
      <c r="C76" s="424"/>
      <c r="D76" s="424"/>
      <c r="E76" s="424"/>
      <c r="F76" s="424"/>
      <c r="G76" s="424"/>
      <c r="H76" s="425"/>
    </row>
    <row r="77" spans="1:8" s="409" customFormat="1" ht="30" customHeight="1">
      <c r="A77" s="407"/>
      <c r="B77" s="428" t="s">
        <v>711</v>
      </c>
      <c r="C77" s="424"/>
      <c r="D77" s="424"/>
      <c r="E77" s="424"/>
      <c r="F77" s="424"/>
      <c r="G77" s="424"/>
      <c r="H77" s="425"/>
    </row>
    <row r="78" spans="1:8" s="409" customFormat="1" ht="30" customHeight="1">
      <c r="A78" s="407"/>
      <c r="B78" s="428" t="s">
        <v>743</v>
      </c>
      <c r="C78" s="423"/>
      <c r="D78" s="423"/>
      <c r="E78" s="424">
        <v>106000</v>
      </c>
      <c r="F78" s="424"/>
      <c r="G78" s="424">
        <f>E78*F78</f>
        <v>0</v>
      </c>
      <c r="H78" s="425"/>
    </row>
    <row r="79" spans="1:8" s="409" customFormat="1" ht="30" customHeight="1">
      <c r="A79" s="407"/>
      <c r="B79" s="428" t="s">
        <v>744</v>
      </c>
      <c r="C79" s="423"/>
      <c r="D79" s="423"/>
      <c r="E79" s="424">
        <v>106000</v>
      </c>
      <c r="F79" s="424"/>
      <c r="G79" s="424">
        <f>E79*F79</f>
        <v>0</v>
      </c>
      <c r="H79" s="425"/>
    </row>
    <row r="80" spans="1:8" s="409" customFormat="1" ht="30" customHeight="1">
      <c r="A80" s="407"/>
      <c r="B80" s="425"/>
      <c r="C80" s="424"/>
      <c r="D80" s="424"/>
      <c r="E80" s="424"/>
      <c r="F80" s="424"/>
      <c r="G80" s="424"/>
      <c r="H80" s="425"/>
    </row>
    <row r="81" spans="1:8" s="409" customFormat="1" ht="30" customHeight="1">
      <c r="A81" s="407"/>
      <c r="B81" s="428" t="s">
        <v>745</v>
      </c>
      <c r="C81" s="424"/>
      <c r="D81" s="424"/>
      <c r="E81" s="424"/>
      <c r="F81" s="424"/>
      <c r="G81" s="424"/>
      <c r="H81" s="425"/>
    </row>
    <row r="82" spans="1:8" s="409" customFormat="1" ht="30" customHeight="1">
      <c r="A82" s="407"/>
      <c r="B82" s="425" t="s">
        <v>746</v>
      </c>
      <c r="C82" s="423"/>
      <c r="D82" s="423"/>
      <c r="E82" s="424">
        <v>16000</v>
      </c>
      <c r="F82" s="424"/>
      <c r="G82" s="424">
        <f>E82*F82</f>
        <v>0</v>
      </c>
      <c r="H82" s="425"/>
    </row>
    <row r="83" spans="1:8" s="409" customFormat="1" ht="30" customHeight="1">
      <c r="A83" s="407"/>
      <c r="B83" s="425"/>
      <c r="C83" s="424"/>
      <c r="D83" s="424"/>
      <c r="E83" s="424"/>
      <c r="F83" s="424"/>
      <c r="G83" s="424"/>
      <c r="H83" s="425"/>
    </row>
    <row r="84" spans="1:8" s="409" customFormat="1" ht="30" customHeight="1">
      <c r="A84" s="407"/>
      <c r="B84" s="425" t="s">
        <v>741</v>
      </c>
      <c r="C84" s="424"/>
      <c r="D84" s="424"/>
      <c r="E84" s="424"/>
      <c r="F84" s="424"/>
      <c r="G84" s="424"/>
      <c r="H84" s="425"/>
    </row>
    <row r="85" spans="1:8" s="409" customFormat="1" ht="30" customHeight="1">
      <c r="A85" s="407"/>
      <c r="B85" s="425" t="s">
        <v>743</v>
      </c>
      <c r="C85" s="423"/>
      <c r="D85" s="423"/>
      <c r="E85" s="424">
        <v>37000</v>
      </c>
      <c r="F85" s="424"/>
      <c r="G85" s="424">
        <f>E85*F85</f>
        <v>0</v>
      </c>
      <c r="H85" s="425"/>
    </row>
    <row r="86" spans="1:8" s="409" customFormat="1" ht="30" customHeight="1">
      <c r="A86" s="407"/>
      <c r="B86" s="425" t="s">
        <v>744</v>
      </c>
      <c r="C86" s="423"/>
      <c r="D86" s="423"/>
      <c r="E86" s="424">
        <v>37000</v>
      </c>
      <c r="F86" s="424"/>
      <c r="G86" s="424">
        <f>E86*F86</f>
        <v>0</v>
      </c>
      <c r="H86" s="425"/>
    </row>
    <row r="87" spans="1:8" ht="30" customHeight="1">
      <c r="A87" s="308"/>
      <c r="B87" s="426"/>
      <c r="C87" s="427"/>
      <c r="D87" s="427"/>
      <c r="E87" s="427"/>
      <c r="F87" s="427"/>
      <c r="G87" s="427"/>
      <c r="H87" s="433"/>
    </row>
    <row r="88" spans="1:8" ht="30" customHeight="1">
      <c r="A88" s="308"/>
      <c r="B88" s="419" t="s">
        <v>778</v>
      </c>
      <c r="C88" s="420"/>
      <c r="D88" s="420"/>
      <c r="E88" s="420"/>
      <c r="F88" s="420"/>
      <c r="G88" s="420"/>
      <c r="H88" s="419"/>
    </row>
    <row r="89" spans="1:8" ht="30" customHeight="1">
      <c r="A89" s="308"/>
      <c r="B89" s="425" t="s">
        <v>710</v>
      </c>
      <c r="C89" s="424"/>
      <c r="D89" s="424"/>
      <c r="E89" s="424"/>
      <c r="F89" s="424"/>
      <c r="G89" s="424"/>
      <c r="H89" s="425"/>
    </row>
    <row r="90" spans="1:8" ht="30" customHeight="1">
      <c r="A90" s="308"/>
      <c r="B90" s="425" t="s">
        <v>743</v>
      </c>
      <c r="C90" s="423"/>
      <c r="D90" s="423"/>
      <c r="E90" s="424">
        <v>151000</v>
      </c>
      <c r="F90" s="424"/>
      <c r="G90" s="424">
        <f>E90*F90</f>
        <v>0</v>
      </c>
      <c r="H90" s="425"/>
    </row>
    <row r="91" spans="1:8" ht="30" customHeight="1">
      <c r="A91" s="308"/>
      <c r="B91" s="425" t="s">
        <v>744</v>
      </c>
      <c r="C91" s="423"/>
      <c r="D91" s="423"/>
      <c r="E91" s="424">
        <v>151000</v>
      </c>
      <c r="F91" s="424"/>
      <c r="G91" s="424">
        <f>E91*F91</f>
        <v>0</v>
      </c>
      <c r="H91" s="425"/>
    </row>
    <row r="92" spans="1:8" ht="30" customHeight="1">
      <c r="A92" s="308"/>
      <c r="B92" s="425"/>
      <c r="C92" s="424"/>
      <c r="D92" s="424"/>
      <c r="E92" s="424"/>
      <c r="F92" s="424"/>
      <c r="G92" s="424"/>
      <c r="H92" s="425"/>
    </row>
    <row r="93" spans="1:8" ht="30" customHeight="1">
      <c r="A93" s="308"/>
      <c r="B93" s="428" t="s">
        <v>711</v>
      </c>
      <c r="C93" s="424"/>
      <c r="D93" s="424"/>
      <c r="E93" s="424"/>
      <c r="F93" s="424"/>
      <c r="G93" s="424"/>
      <c r="H93" s="425"/>
    </row>
    <row r="94" spans="1:8" ht="30" customHeight="1">
      <c r="A94" s="308"/>
      <c r="B94" s="428" t="s">
        <v>743</v>
      </c>
      <c r="C94" s="423"/>
      <c r="D94" s="423"/>
      <c r="E94" s="424">
        <v>106000</v>
      </c>
      <c r="F94" s="424"/>
      <c r="G94" s="424">
        <f>E94*F94</f>
        <v>0</v>
      </c>
      <c r="H94" s="425"/>
    </row>
    <row r="95" spans="1:8" ht="30" customHeight="1">
      <c r="A95" s="308"/>
      <c r="B95" s="428" t="s">
        <v>744</v>
      </c>
      <c r="C95" s="423"/>
      <c r="D95" s="423"/>
      <c r="E95" s="424">
        <v>106000</v>
      </c>
      <c r="F95" s="424"/>
      <c r="G95" s="424">
        <f>E95*F95</f>
        <v>0</v>
      </c>
      <c r="H95" s="425"/>
    </row>
    <row r="96" spans="1:8" ht="30" customHeight="1">
      <c r="A96" s="308"/>
      <c r="B96" s="425"/>
      <c r="C96" s="424"/>
      <c r="D96" s="424"/>
      <c r="E96" s="424"/>
      <c r="F96" s="424"/>
      <c r="G96" s="424"/>
      <c r="H96" s="425"/>
    </row>
    <row r="97" spans="1:8" ht="30" customHeight="1">
      <c r="A97" s="308"/>
      <c r="B97" s="428" t="s">
        <v>745</v>
      </c>
      <c r="C97" s="424"/>
      <c r="D97" s="424"/>
      <c r="E97" s="424"/>
      <c r="F97" s="424"/>
      <c r="G97" s="424"/>
      <c r="H97" s="425"/>
    </row>
    <row r="98" spans="1:8" ht="30" customHeight="1">
      <c r="A98" s="308"/>
      <c r="B98" s="425" t="s">
        <v>746</v>
      </c>
      <c r="C98" s="423"/>
      <c r="D98" s="423"/>
      <c r="E98" s="424">
        <v>16000</v>
      </c>
      <c r="F98" s="424"/>
      <c r="G98" s="424">
        <f>E98*F98</f>
        <v>0</v>
      </c>
      <c r="H98" s="425"/>
    </row>
    <row r="99" spans="1:8" ht="30" customHeight="1">
      <c r="A99" s="308"/>
      <c r="B99" s="425"/>
      <c r="C99" s="424"/>
      <c r="D99" s="424"/>
      <c r="E99" s="424"/>
      <c r="F99" s="424"/>
      <c r="G99" s="424"/>
      <c r="H99" s="425"/>
    </row>
    <row r="100" spans="1:8" ht="30" customHeight="1">
      <c r="A100" s="308"/>
      <c r="B100" s="425" t="s">
        <v>741</v>
      </c>
      <c r="C100" s="424"/>
      <c r="D100" s="424"/>
      <c r="E100" s="424"/>
      <c r="F100" s="424"/>
      <c r="G100" s="424"/>
      <c r="H100" s="425"/>
    </row>
    <row r="101" spans="1:8" ht="30" customHeight="1">
      <c r="A101" s="308"/>
      <c r="B101" s="425" t="s">
        <v>743</v>
      </c>
      <c r="C101" s="423"/>
      <c r="D101" s="423"/>
      <c r="E101" s="424">
        <v>36000</v>
      </c>
      <c r="F101" s="424"/>
      <c r="G101" s="424">
        <f>E101*F101</f>
        <v>0</v>
      </c>
      <c r="H101" s="425"/>
    </row>
    <row r="102" spans="1:8" ht="30" customHeight="1">
      <c r="A102" s="308"/>
      <c r="B102" s="425" t="s">
        <v>744</v>
      </c>
      <c r="C102" s="423"/>
      <c r="D102" s="423"/>
      <c r="E102" s="424">
        <v>36000</v>
      </c>
      <c r="F102" s="424"/>
      <c r="G102" s="424">
        <f>E102*F102</f>
        <v>0</v>
      </c>
      <c r="H102" s="425"/>
    </row>
    <row r="103" spans="1:8" ht="30" customHeight="1">
      <c r="A103" s="308"/>
      <c r="B103" s="426"/>
      <c r="C103" s="427"/>
      <c r="D103" s="427"/>
      <c r="E103" s="427"/>
      <c r="F103" s="427"/>
      <c r="G103" s="427"/>
      <c r="H103" s="433"/>
    </row>
    <row r="104" spans="1:8" s="309" customFormat="1" ht="30" customHeight="1">
      <c r="A104" s="323"/>
      <c r="B104" s="429" t="s">
        <v>712</v>
      </c>
      <c r="C104" s="430"/>
      <c r="D104" s="430"/>
      <c r="E104" s="324"/>
      <c r="F104" s="324"/>
      <c r="G104" s="324">
        <f>SUM(G74:G102)</f>
        <v>0</v>
      </c>
      <c r="H104" s="325"/>
    </row>
  </sheetData>
  <customSheetViews>
    <customSheetView guid="{9B008D34-F000-412D-B848-95502D7DC370}" showPageBreaks="1" printArea="1" view="pageBreakPreview">
      <selection activeCell="O2" sqref="O2"/>
      <rowBreaks count="1" manualBreakCount="1">
        <brk id="35" max="7" man="1"/>
      </rowBreaks>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10">
    <mergeCell ref="B56:B57"/>
    <mergeCell ref="C56:C57"/>
    <mergeCell ref="D56:D57"/>
    <mergeCell ref="E56:G56"/>
    <mergeCell ref="H56:H57"/>
    <mergeCell ref="B4:B5"/>
    <mergeCell ref="C4:C5"/>
    <mergeCell ref="D4:D5"/>
    <mergeCell ref="E4:G4"/>
    <mergeCell ref="H4:H5"/>
  </mergeCells>
  <phoneticPr fontId="2"/>
  <printOptions horizontalCentered="1" gridLinesSet="0"/>
  <pageMargins left="0.98425196850393704" right="0.98425196850393704" top="0.98425196850393704" bottom="0.98425196850393704" header="0.31496062992125984" footer="0.31496062992125984"/>
  <pageSetup paperSize="9" scale="47" fitToHeight="0" orientation="portrait" r:id="rId2"/>
  <rowBreaks count="1" manualBreakCount="1">
    <brk id="53"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G44"/>
  <sheetViews>
    <sheetView view="pageBreakPreview" zoomScaleNormal="100" zoomScaleSheetLayoutView="100" workbookViewId="0">
      <selection activeCell="B3" sqref="B3"/>
    </sheetView>
  </sheetViews>
  <sheetFormatPr defaultRowHeight="14.25"/>
  <cols>
    <col min="1" max="1" width="1.25" style="328" customWidth="1"/>
    <col min="2" max="2" width="25.625" style="328" customWidth="1"/>
    <col min="3" max="6" width="13.625" style="328" customWidth="1"/>
    <col min="7" max="7" width="30.625" style="328" customWidth="1"/>
    <col min="8" max="256" width="8.875" style="328"/>
    <col min="257" max="257" width="1.25" style="328" customWidth="1"/>
    <col min="258" max="258" width="25.625" style="328" customWidth="1"/>
    <col min="259" max="262" width="13.625" style="328" customWidth="1"/>
    <col min="263" max="263" width="30.625" style="328" customWidth="1"/>
    <col min="264" max="512" width="8.875" style="328"/>
    <col min="513" max="513" width="1.25" style="328" customWidth="1"/>
    <col min="514" max="514" width="25.625" style="328" customWidth="1"/>
    <col min="515" max="518" width="13.625" style="328" customWidth="1"/>
    <col min="519" max="519" width="30.625" style="328" customWidth="1"/>
    <col min="520" max="768" width="8.875" style="328"/>
    <col min="769" max="769" width="1.25" style="328" customWidth="1"/>
    <col min="770" max="770" width="25.625" style="328" customWidth="1"/>
    <col min="771" max="774" width="13.625" style="328" customWidth="1"/>
    <col min="775" max="775" width="30.625" style="328" customWidth="1"/>
    <col min="776" max="1024" width="8.875" style="328"/>
    <col min="1025" max="1025" width="1.25" style="328" customWidth="1"/>
    <col min="1026" max="1026" width="25.625" style="328" customWidth="1"/>
    <col min="1027" max="1030" width="13.625" style="328" customWidth="1"/>
    <col min="1031" max="1031" width="30.625" style="328" customWidth="1"/>
    <col min="1032" max="1280" width="8.875" style="328"/>
    <col min="1281" max="1281" width="1.25" style="328" customWidth="1"/>
    <col min="1282" max="1282" width="25.625" style="328" customWidth="1"/>
    <col min="1283" max="1286" width="13.625" style="328" customWidth="1"/>
    <col min="1287" max="1287" width="30.625" style="328" customWidth="1"/>
    <col min="1288" max="1536" width="8.875" style="328"/>
    <col min="1537" max="1537" width="1.25" style="328" customWidth="1"/>
    <col min="1538" max="1538" width="25.625" style="328" customWidth="1"/>
    <col min="1539" max="1542" width="13.625" style="328" customWidth="1"/>
    <col min="1543" max="1543" width="30.625" style="328" customWidth="1"/>
    <col min="1544" max="1792" width="8.875" style="328"/>
    <col min="1793" max="1793" width="1.25" style="328" customWidth="1"/>
    <col min="1794" max="1794" width="25.625" style="328" customWidth="1"/>
    <col min="1795" max="1798" width="13.625" style="328" customWidth="1"/>
    <col min="1799" max="1799" width="30.625" style="328" customWidth="1"/>
    <col min="1800" max="2048" width="8.875" style="328"/>
    <col min="2049" max="2049" width="1.25" style="328" customWidth="1"/>
    <col min="2050" max="2050" width="25.625" style="328" customWidth="1"/>
    <col min="2051" max="2054" width="13.625" style="328" customWidth="1"/>
    <col min="2055" max="2055" width="30.625" style="328" customWidth="1"/>
    <col min="2056" max="2304" width="8.875" style="328"/>
    <col min="2305" max="2305" width="1.25" style="328" customWidth="1"/>
    <col min="2306" max="2306" width="25.625" style="328" customWidth="1"/>
    <col min="2307" max="2310" width="13.625" style="328" customWidth="1"/>
    <col min="2311" max="2311" width="30.625" style="328" customWidth="1"/>
    <col min="2312" max="2560" width="8.875" style="328"/>
    <col min="2561" max="2561" width="1.25" style="328" customWidth="1"/>
    <col min="2562" max="2562" width="25.625" style="328" customWidth="1"/>
    <col min="2563" max="2566" width="13.625" style="328" customWidth="1"/>
    <col min="2567" max="2567" width="30.625" style="328" customWidth="1"/>
    <col min="2568" max="2816" width="8.875" style="328"/>
    <col min="2817" max="2817" width="1.25" style="328" customWidth="1"/>
    <col min="2818" max="2818" width="25.625" style="328" customWidth="1"/>
    <col min="2819" max="2822" width="13.625" style="328" customWidth="1"/>
    <col min="2823" max="2823" width="30.625" style="328" customWidth="1"/>
    <col min="2824" max="3072" width="8.875" style="328"/>
    <col min="3073" max="3073" width="1.25" style="328" customWidth="1"/>
    <col min="3074" max="3074" width="25.625" style="328" customWidth="1"/>
    <col min="3075" max="3078" width="13.625" style="328" customWidth="1"/>
    <col min="3079" max="3079" width="30.625" style="328" customWidth="1"/>
    <col min="3080" max="3328" width="8.875" style="328"/>
    <col min="3329" max="3329" width="1.25" style="328" customWidth="1"/>
    <col min="3330" max="3330" width="25.625" style="328" customWidth="1"/>
    <col min="3331" max="3334" width="13.625" style="328" customWidth="1"/>
    <col min="3335" max="3335" width="30.625" style="328" customWidth="1"/>
    <col min="3336" max="3584" width="8.875" style="328"/>
    <col min="3585" max="3585" width="1.25" style="328" customWidth="1"/>
    <col min="3586" max="3586" width="25.625" style="328" customWidth="1"/>
    <col min="3587" max="3590" width="13.625" style="328" customWidth="1"/>
    <col min="3591" max="3591" width="30.625" style="328" customWidth="1"/>
    <col min="3592" max="3840" width="8.875" style="328"/>
    <col min="3841" max="3841" width="1.25" style="328" customWidth="1"/>
    <col min="3842" max="3842" width="25.625" style="328" customWidth="1"/>
    <col min="3843" max="3846" width="13.625" style="328" customWidth="1"/>
    <col min="3847" max="3847" width="30.625" style="328" customWidth="1"/>
    <col min="3848" max="4096" width="8.875" style="328"/>
    <col min="4097" max="4097" width="1.25" style="328" customWidth="1"/>
    <col min="4098" max="4098" width="25.625" style="328" customWidth="1"/>
    <col min="4099" max="4102" width="13.625" style="328" customWidth="1"/>
    <col min="4103" max="4103" width="30.625" style="328" customWidth="1"/>
    <col min="4104" max="4352" width="8.875" style="328"/>
    <col min="4353" max="4353" width="1.25" style="328" customWidth="1"/>
    <col min="4354" max="4354" width="25.625" style="328" customWidth="1"/>
    <col min="4355" max="4358" width="13.625" style="328" customWidth="1"/>
    <col min="4359" max="4359" width="30.625" style="328" customWidth="1"/>
    <col min="4360" max="4608" width="8.875" style="328"/>
    <col min="4609" max="4609" width="1.25" style="328" customWidth="1"/>
    <col min="4610" max="4610" width="25.625" style="328" customWidth="1"/>
    <col min="4611" max="4614" width="13.625" style="328" customWidth="1"/>
    <col min="4615" max="4615" width="30.625" style="328" customWidth="1"/>
    <col min="4616" max="4864" width="8.875" style="328"/>
    <col min="4865" max="4865" width="1.25" style="328" customWidth="1"/>
    <col min="4866" max="4866" width="25.625" style="328" customWidth="1"/>
    <col min="4867" max="4870" width="13.625" style="328" customWidth="1"/>
    <col min="4871" max="4871" width="30.625" style="328" customWidth="1"/>
    <col min="4872" max="5120" width="8.875" style="328"/>
    <col min="5121" max="5121" width="1.25" style="328" customWidth="1"/>
    <col min="5122" max="5122" width="25.625" style="328" customWidth="1"/>
    <col min="5123" max="5126" width="13.625" style="328" customWidth="1"/>
    <col min="5127" max="5127" width="30.625" style="328" customWidth="1"/>
    <col min="5128" max="5376" width="8.875" style="328"/>
    <col min="5377" max="5377" width="1.25" style="328" customWidth="1"/>
    <col min="5378" max="5378" width="25.625" style="328" customWidth="1"/>
    <col min="5379" max="5382" width="13.625" style="328" customWidth="1"/>
    <col min="5383" max="5383" width="30.625" style="328" customWidth="1"/>
    <col min="5384" max="5632" width="8.875" style="328"/>
    <col min="5633" max="5633" width="1.25" style="328" customWidth="1"/>
    <col min="5634" max="5634" width="25.625" style="328" customWidth="1"/>
    <col min="5635" max="5638" width="13.625" style="328" customWidth="1"/>
    <col min="5639" max="5639" width="30.625" style="328" customWidth="1"/>
    <col min="5640" max="5888" width="8.875" style="328"/>
    <col min="5889" max="5889" width="1.25" style="328" customWidth="1"/>
    <col min="5890" max="5890" width="25.625" style="328" customWidth="1"/>
    <col min="5891" max="5894" width="13.625" style="328" customWidth="1"/>
    <col min="5895" max="5895" width="30.625" style="328" customWidth="1"/>
    <col min="5896" max="6144" width="8.875" style="328"/>
    <col min="6145" max="6145" width="1.25" style="328" customWidth="1"/>
    <col min="6146" max="6146" width="25.625" style="328" customWidth="1"/>
    <col min="6147" max="6150" width="13.625" style="328" customWidth="1"/>
    <col min="6151" max="6151" width="30.625" style="328" customWidth="1"/>
    <col min="6152" max="6400" width="8.875" style="328"/>
    <col min="6401" max="6401" width="1.25" style="328" customWidth="1"/>
    <col min="6402" max="6402" width="25.625" style="328" customWidth="1"/>
    <col min="6403" max="6406" width="13.625" style="328" customWidth="1"/>
    <col min="6407" max="6407" width="30.625" style="328" customWidth="1"/>
    <col min="6408" max="6656" width="8.875" style="328"/>
    <col min="6657" max="6657" width="1.25" style="328" customWidth="1"/>
    <col min="6658" max="6658" width="25.625" style="328" customWidth="1"/>
    <col min="6659" max="6662" width="13.625" style="328" customWidth="1"/>
    <col min="6663" max="6663" width="30.625" style="328" customWidth="1"/>
    <col min="6664" max="6912" width="8.875" style="328"/>
    <col min="6913" max="6913" width="1.25" style="328" customWidth="1"/>
    <col min="6914" max="6914" width="25.625" style="328" customWidth="1"/>
    <col min="6915" max="6918" width="13.625" style="328" customWidth="1"/>
    <col min="6919" max="6919" width="30.625" style="328" customWidth="1"/>
    <col min="6920" max="7168" width="8.875" style="328"/>
    <col min="7169" max="7169" width="1.25" style="328" customWidth="1"/>
    <col min="7170" max="7170" width="25.625" style="328" customWidth="1"/>
    <col min="7171" max="7174" width="13.625" style="328" customWidth="1"/>
    <col min="7175" max="7175" width="30.625" style="328" customWidth="1"/>
    <col min="7176" max="7424" width="8.875" style="328"/>
    <col min="7425" max="7425" width="1.25" style="328" customWidth="1"/>
    <col min="7426" max="7426" width="25.625" style="328" customWidth="1"/>
    <col min="7427" max="7430" width="13.625" style="328" customWidth="1"/>
    <col min="7431" max="7431" width="30.625" style="328" customWidth="1"/>
    <col min="7432" max="7680" width="8.875" style="328"/>
    <col min="7681" max="7681" width="1.25" style="328" customWidth="1"/>
    <col min="7682" max="7682" width="25.625" style="328" customWidth="1"/>
    <col min="7683" max="7686" width="13.625" style="328" customWidth="1"/>
    <col min="7687" max="7687" width="30.625" style="328" customWidth="1"/>
    <col min="7688" max="7936" width="8.875" style="328"/>
    <col min="7937" max="7937" width="1.25" style="328" customWidth="1"/>
    <col min="7938" max="7938" width="25.625" style="328" customWidth="1"/>
    <col min="7939" max="7942" width="13.625" style="328" customWidth="1"/>
    <col min="7943" max="7943" width="30.625" style="328" customWidth="1"/>
    <col min="7944" max="8192" width="8.875" style="328"/>
    <col min="8193" max="8193" width="1.25" style="328" customWidth="1"/>
    <col min="8194" max="8194" width="25.625" style="328" customWidth="1"/>
    <col min="8195" max="8198" width="13.625" style="328" customWidth="1"/>
    <col min="8199" max="8199" width="30.625" style="328" customWidth="1"/>
    <col min="8200" max="8448" width="8.875" style="328"/>
    <col min="8449" max="8449" width="1.25" style="328" customWidth="1"/>
    <col min="8450" max="8450" width="25.625" style="328" customWidth="1"/>
    <col min="8451" max="8454" width="13.625" style="328" customWidth="1"/>
    <col min="8455" max="8455" width="30.625" style="328" customWidth="1"/>
    <col min="8456" max="8704" width="8.875" style="328"/>
    <col min="8705" max="8705" width="1.25" style="328" customWidth="1"/>
    <col min="8706" max="8706" width="25.625" style="328" customWidth="1"/>
    <col min="8707" max="8710" width="13.625" style="328" customWidth="1"/>
    <col min="8711" max="8711" width="30.625" style="328" customWidth="1"/>
    <col min="8712" max="8960" width="8.875" style="328"/>
    <col min="8961" max="8961" width="1.25" style="328" customWidth="1"/>
    <col min="8962" max="8962" width="25.625" style="328" customWidth="1"/>
    <col min="8963" max="8966" width="13.625" style="328" customWidth="1"/>
    <col min="8967" max="8967" width="30.625" style="328" customWidth="1"/>
    <col min="8968" max="9216" width="8.875" style="328"/>
    <col min="9217" max="9217" width="1.25" style="328" customWidth="1"/>
    <col min="9218" max="9218" width="25.625" style="328" customWidth="1"/>
    <col min="9219" max="9222" width="13.625" style="328" customWidth="1"/>
    <col min="9223" max="9223" width="30.625" style="328" customWidth="1"/>
    <col min="9224" max="9472" width="8.875" style="328"/>
    <col min="9473" max="9473" width="1.25" style="328" customWidth="1"/>
    <col min="9474" max="9474" width="25.625" style="328" customWidth="1"/>
    <col min="9475" max="9478" width="13.625" style="328" customWidth="1"/>
    <col min="9479" max="9479" width="30.625" style="328" customWidth="1"/>
    <col min="9480" max="9728" width="8.875" style="328"/>
    <col min="9729" max="9729" width="1.25" style="328" customWidth="1"/>
    <col min="9730" max="9730" width="25.625" style="328" customWidth="1"/>
    <col min="9731" max="9734" width="13.625" style="328" customWidth="1"/>
    <col min="9735" max="9735" width="30.625" style="328" customWidth="1"/>
    <col min="9736" max="9984" width="8.875" style="328"/>
    <col min="9985" max="9985" width="1.25" style="328" customWidth="1"/>
    <col min="9986" max="9986" width="25.625" style="328" customWidth="1"/>
    <col min="9987" max="9990" width="13.625" style="328" customWidth="1"/>
    <col min="9991" max="9991" width="30.625" style="328" customWidth="1"/>
    <col min="9992" max="10240" width="8.875" style="328"/>
    <col min="10241" max="10241" width="1.25" style="328" customWidth="1"/>
    <col min="10242" max="10242" width="25.625" style="328" customWidth="1"/>
    <col min="10243" max="10246" width="13.625" style="328" customWidth="1"/>
    <col min="10247" max="10247" width="30.625" style="328" customWidth="1"/>
    <col min="10248" max="10496" width="8.875" style="328"/>
    <col min="10497" max="10497" width="1.25" style="328" customWidth="1"/>
    <col min="10498" max="10498" width="25.625" style="328" customWidth="1"/>
    <col min="10499" max="10502" width="13.625" style="328" customWidth="1"/>
    <col min="10503" max="10503" width="30.625" style="328" customWidth="1"/>
    <col min="10504" max="10752" width="8.875" style="328"/>
    <col min="10753" max="10753" width="1.25" style="328" customWidth="1"/>
    <col min="10754" max="10754" width="25.625" style="328" customWidth="1"/>
    <col min="10755" max="10758" width="13.625" style="328" customWidth="1"/>
    <col min="10759" max="10759" width="30.625" style="328" customWidth="1"/>
    <col min="10760" max="11008" width="8.875" style="328"/>
    <col min="11009" max="11009" width="1.25" style="328" customWidth="1"/>
    <col min="11010" max="11010" width="25.625" style="328" customWidth="1"/>
    <col min="11011" max="11014" width="13.625" style="328" customWidth="1"/>
    <col min="11015" max="11015" width="30.625" style="328" customWidth="1"/>
    <col min="11016" max="11264" width="8.875" style="328"/>
    <col min="11265" max="11265" width="1.25" style="328" customWidth="1"/>
    <col min="11266" max="11266" width="25.625" style="328" customWidth="1"/>
    <col min="11267" max="11270" width="13.625" style="328" customWidth="1"/>
    <col min="11271" max="11271" width="30.625" style="328" customWidth="1"/>
    <col min="11272" max="11520" width="8.875" style="328"/>
    <col min="11521" max="11521" width="1.25" style="328" customWidth="1"/>
    <col min="11522" max="11522" width="25.625" style="328" customWidth="1"/>
    <col min="11523" max="11526" width="13.625" style="328" customWidth="1"/>
    <col min="11527" max="11527" width="30.625" style="328" customWidth="1"/>
    <col min="11528" max="11776" width="8.875" style="328"/>
    <col min="11777" max="11777" width="1.25" style="328" customWidth="1"/>
    <col min="11778" max="11778" width="25.625" style="328" customWidth="1"/>
    <col min="11779" max="11782" width="13.625" style="328" customWidth="1"/>
    <col min="11783" max="11783" width="30.625" style="328" customWidth="1"/>
    <col min="11784" max="12032" width="8.875" style="328"/>
    <col min="12033" max="12033" width="1.25" style="328" customWidth="1"/>
    <col min="12034" max="12034" width="25.625" style="328" customWidth="1"/>
    <col min="12035" max="12038" width="13.625" style="328" customWidth="1"/>
    <col min="12039" max="12039" width="30.625" style="328" customWidth="1"/>
    <col min="12040" max="12288" width="8.875" style="328"/>
    <col min="12289" max="12289" width="1.25" style="328" customWidth="1"/>
    <col min="12290" max="12290" width="25.625" style="328" customWidth="1"/>
    <col min="12291" max="12294" width="13.625" style="328" customWidth="1"/>
    <col min="12295" max="12295" width="30.625" style="328" customWidth="1"/>
    <col min="12296" max="12544" width="8.875" style="328"/>
    <col min="12545" max="12545" width="1.25" style="328" customWidth="1"/>
    <col min="12546" max="12546" width="25.625" style="328" customWidth="1"/>
    <col min="12547" max="12550" width="13.625" style="328" customWidth="1"/>
    <col min="12551" max="12551" width="30.625" style="328" customWidth="1"/>
    <col min="12552" max="12800" width="8.875" style="328"/>
    <col min="12801" max="12801" width="1.25" style="328" customWidth="1"/>
    <col min="12802" max="12802" width="25.625" style="328" customWidth="1"/>
    <col min="12803" max="12806" width="13.625" style="328" customWidth="1"/>
    <col min="12807" max="12807" width="30.625" style="328" customWidth="1"/>
    <col min="12808" max="13056" width="8.875" style="328"/>
    <col min="13057" max="13057" width="1.25" style="328" customWidth="1"/>
    <col min="13058" max="13058" width="25.625" style="328" customWidth="1"/>
    <col min="13059" max="13062" width="13.625" style="328" customWidth="1"/>
    <col min="13063" max="13063" width="30.625" style="328" customWidth="1"/>
    <col min="13064" max="13312" width="8.875" style="328"/>
    <col min="13313" max="13313" width="1.25" style="328" customWidth="1"/>
    <col min="13314" max="13314" width="25.625" style="328" customWidth="1"/>
    <col min="13315" max="13318" width="13.625" style="328" customWidth="1"/>
    <col min="13319" max="13319" width="30.625" style="328" customWidth="1"/>
    <col min="13320" max="13568" width="8.875" style="328"/>
    <col min="13569" max="13569" width="1.25" style="328" customWidth="1"/>
    <col min="13570" max="13570" width="25.625" style="328" customWidth="1"/>
    <col min="13571" max="13574" width="13.625" style="328" customWidth="1"/>
    <col min="13575" max="13575" width="30.625" style="328" customWidth="1"/>
    <col min="13576" max="13824" width="8.875" style="328"/>
    <col min="13825" max="13825" width="1.25" style="328" customWidth="1"/>
    <col min="13826" max="13826" width="25.625" style="328" customWidth="1"/>
    <col min="13827" max="13830" width="13.625" style="328" customWidth="1"/>
    <col min="13831" max="13831" width="30.625" style="328" customWidth="1"/>
    <col min="13832" max="14080" width="8.875" style="328"/>
    <col min="14081" max="14081" width="1.25" style="328" customWidth="1"/>
    <col min="14082" max="14082" width="25.625" style="328" customWidth="1"/>
    <col min="14083" max="14086" width="13.625" style="328" customWidth="1"/>
    <col min="14087" max="14087" width="30.625" style="328" customWidth="1"/>
    <col min="14088" max="14336" width="8.875" style="328"/>
    <col min="14337" max="14337" width="1.25" style="328" customWidth="1"/>
    <col min="14338" max="14338" width="25.625" style="328" customWidth="1"/>
    <col min="14339" max="14342" width="13.625" style="328" customWidth="1"/>
    <col min="14343" max="14343" width="30.625" style="328" customWidth="1"/>
    <col min="14344" max="14592" width="8.875" style="328"/>
    <col min="14593" max="14593" width="1.25" style="328" customWidth="1"/>
    <col min="14594" max="14594" width="25.625" style="328" customWidth="1"/>
    <col min="14595" max="14598" width="13.625" style="328" customWidth="1"/>
    <col min="14599" max="14599" width="30.625" style="328" customWidth="1"/>
    <col min="14600" max="14848" width="8.875" style="328"/>
    <col min="14849" max="14849" width="1.25" style="328" customWidth="1"/>
    <col min="14850" max="14850" width="25.625" style="328" customWidth="1"/>
    <col min="14851" max="14854" width="13.625" style="328" customWidth="1"/>
    <col min="14855" max="14855" width="30.625" style="328" customWidth="1"/>
    <col min="14856" max="15104" width="8.875" style="328"/>
    <col min="15105" max="15105" width="1.25" style="328" customWidth="1"/>
    <col min="15106" max="15106" width="25.625" style="328" customWidth="1"/>
    <col min="15107" max="15110" width="13.625" style="328" customWidth="1"/>
    <col min="15111" max="15111" width="30.625" style="328" customWidth="1"/>
    <col min="15112" max="15360" width="8.875" style="328"/>
    <col min="15361" max="15361" width="1.25" style="328" customWidth="1"/>
    <col min="15362" max="15362" width="25.625" style="328" customWidth="1"/>
    <col min="15363" max="15366" width="13.625" style="328" customWidth="1"/>
    <col min="15367" max="15367" width="30.625" style="328" customWidth="1"/>
    <col min="15368" max="15616" width="8.875" style="328"/>
    <col min="15617" max="15617" width="1.25" style="328" customWidth="1"/>
    <col min="15618" max="15618" width="25.625" style="328" customWidth="1"/>
    <col min="15619" max="15622" width="13.625" style="328" customWidth="1"/>
    <col min="15623" max="15623" width="30.625" style="328" customWidth="1"/>
    <col min="15624" max="15872" width="8.875" style="328"/>
    <col min="15873" max="15873" width="1.25" style="328" customWidth="1"/>
    <col min="15874" max="15874" width="25.625" style="328" customWidth="1"/>
    <col min="15875" max="15878" width="13.625" style="328" customWidth="1"/>
    <col min="15879" max="15879" width="30.625" style="328" customWidth="1"/>
    <col min="15880" max="16128" width="8.875" style="328"/>
    <col min="16129" max="16129" width="1.25" style="328" customWidth="1"/>
    <col min="16130" max="16130" width="25.625" style="328" customWidth="1"/>
    <col min="16131" max="16134" width="13.625" style="328" customWidth="1"/>
    <col min="16135" max="16135" width="30.625" style="328" customWidth="1"/>
    <col min="16136" max="16384" width="8.875" style="328"/>
  </cols>
  <sheetData>
    <row r="1" spans="1:7" s="327" customFormat="1" ht="17.25" customHeight="1">
      <c r="B1" s="309"/>
      <c r="C1" s="309"/>
      <c r="D1" s="309"/>
      <c r="E1" s="309"/>
      <c r="F1" s="309"/>
      <c r="G1" s="340" t="s">
        <v>730</v>
      </c>
    </row>
    <row r="2" spans="1:7" ht="20.100000000000001" customHeight="1">
      <c r="A2" s="327"/>
      <c r="B2" s="414" t="s">
        <v>794</v>
      </c>
      <c r="C2" s="310"/>
      <c r="D2" s="310"/>
      <c r="E2" s="310"/>
      <c r="F2" s="310"/>
      <c r="G2" s="310"/>
    </row>
    <row r="3" spans="1:7" s="327" customFormat="1" ht="17.25" customHeight="1">
      <c r="B3" s="309"/>
      <c r="C3" s="309"/>
      <c r="D3" s="309"/>
      <c r="E3" s="309"/>
      <c r="F3" s="309"/>
      <c r="G3" s="309"/>
    </row>
    <row r="4" spans="1:7" ht="18" customHeight="1">
      <c r="A4" s="327"/>
      <c r="B4" s="520" t="s">
        <v>693</v>
      </c>
      <c r="C4" s="520" t="s">
        <v>714</v>
      </c>
      <c r="D4" s="520" t="s">
        <v>694</v>
      </c>
      <c r="E4" s="520" t="s">
        <v>740</v>
      </c>
      <c r="F4" s="520" t="s">
        <v>696</v>
      </c>
      <c r="G4" s="520" t="s">
        <v>697</v>
      </c>
    </row>
    <row r="5" spans="1:7" ht="18" customHeight="1">
      <c r="A5" s="327"/>
      <c r="B5" s="521"/>
      <c r="C5" s="521"/>
      <c r="D5" s="521"/>
      <c r="E5" s="521"/>
      <c r="F5" s="521"/>
      <c r="G5" s="521"/>
    </row>
    <row r="6" spans="1:7" ht="18" customHeight="1">
      <c r="A6" s="327"/>
      <c r="B6" s="313"/>
      <c r="C6" s="314"/>
      <c r="D6" s="314" t="s">
        <v>716</v>
      </c>
      <c r="E6" s="314" t="s">
        <v>717</v>
      </c>
      <c r="F6" s="314" t="s">
        <v>10</v>
      </c>
      <c r="G6" s="315"/>
    </row>
    <row r="7" spans="1:7" ht="9.9499999999999993" customHeight="1">
      <c r="A7" s="327"/>
      <c r="B7" s="329"/>
      <c r="C7" s="330"/>
      <c r="D7" s="330"/>
      <c r="E7" s="330"/>
      <c r="F7" s="330"/>
      <c r="G7" s="331"/>
    </row>
    <row r="8" spans="1:7" ht="30" customHeight="1">
      <c r="A8" s="327"/>
      <c r="B8" s="319" t="s">
        <v>718</v>
      </c>
      <c r="C8" s="319"/>
      <c r="D8" s="320">
        <f>SUM(D9:D11)</f>
        <v>0</v>
      </c>
      <c r="E8" s="320">
        <f>SUM(E9:E11)</f>
        <v>0</v>
      </c>
      <c r="F8" s="320">
        <f>SUM(F9:F11)</f>
        <v>0</v>
      </c>
      <c r="G8" s="319"/>
    </row>
    <row r="9" spans="1:7" ht="30" customHeight="1">
      <c r="A9" s="327"/>
      <c r="B9" s="319"/>
      <c r="C9" s="319" t="s">
        <v>719</v>
      </c>
      <c r="D9" s="320"/>
      <c r="E9" s="320"/>
      <c r="F9" s="320"/>
      <c r="G9" s="319"/>
    </row>
    <row r="10" spans="1:7" ht="30" customHeight="1">
      <c r="A10" s="327"/>
      <c r="B10" s="319"/>
      <c r="C10" s="319" t="s">
        <v>705</v>
      </c>
      <c r="D10" s="320"/>
      <c r="E10" s="320"/>
      <c r="F10" s="320"/>
      <c r="G10" s="319"/>
    </row>
    <row r="11" spans="1:7" ht="30" customHeight="1">
      <c r="A11" s="327"/>
      <c r="B11" s="319"/>
      <c r="C11" s="319" t="s">
        <v>720</v>
      </c>
      <c r="D11" s="320"/>
      <c r="E11" s="320"/>
      <c r="F11" s="320"/>
      <c r="G11" s="319"/>
    </row>
    <row r="12" spans="1:7" ht="9.9499999999999993" customHeight="1">
      <c r="A12" s="327"/>
      <c r="B12" s="319"/>
      <c r="C12" s="319"/>
      <c r="D12" s="320"/>
      <c r="E12" s="320"/>
      <c r="F12" s="320"/>
      <c r="G12" s="319"/>
    </row>
    <row r="13" spans="1:7" ht="30" customHeight="1">
      <c r="A13" s="327"/>
      <c r="B13" s="319" t="s">
        <v>721</v>
      </c>
      <c r="C13" s="319"/>
      <c r="D13" s="320">
        <f>SUM(D14:D16)</f>
        <v>0</v>
      </c>
      <c r="E13" s="320">
        <f>SUM(E14:E16)</f>
        <v>0</v>
      </c>
      <c r="F13" s="320">
        <f>SUM(F14:F16)</f>
        <v>0</v>
      </c>
      <c r="G13" s="319"/>
    </row>
    <row r="14" spans="1:7" ht="30" customHeight="1">
      <c r="A14" s="327"/>
      <c r="B14" s="319"/>
      <c r="C14" s="319" t="s">
        <v>719</v>
      </c>
      <c r="D14" s="320"/>
      <c r="E14" s="320"/>
      <c r="F14" s="320"/>
      <c r="G14" s="319"/>
    </row>
    <row r="15" spans="1:7" ht="30" customHeight="1">
      <c r="A15" s="327"/>
      <c r="B15" s="319"/>
      <c r="C15" s="319" t="s">
        <v>705</v>
      </c>
      <c r="D15" s="320"/>
      <c r="E15" s="320"/>
      <c r="F15" s="320"/>
      <c r="G15" s="319"/>
    </row>
    <row r="16" spans="1:7" ht="30" customHeight="1">
      <c r="A16" s="327"/>
      <c r="B16" s="319"/>
      <c r="C16" s="319" t="s">
        <v>720</v>
      </c>
      <c r="D16" s="320"/>
      <c r="E16" s="320"/>
      <c r="F16" s="320"/>
      <c r="G16" s="319"/>
    </row>
    <row r="17" spans="1:7" ht="9.9499999999999993" customHeight="1">
      <c r="A17" s="327"/>
      <c r="B17" s="319"/>
      <c r="C17" s="319"/>
      <c r="D17" s="320"/>
      <c r="E17" s="320"/>
      <c r="F17" s="320"/>
      <c r="G17" s="319"/>
    </row>
    <row r="18" spans="1:7" ht="30" customHeight="1">
      <c r="A18" s="327"/>
      <c r="B18" s="319" t="s">
        <v>722</v>
      </c>
      <c r="C18" s="319"/>
      <c r="D18" s="320">
        <f>SUM(D19:D21)</f>
        <v>0</v>
      </c>
      <c r="E18" s="320">
        <f>SUM(E19:E21)</f>
        <v>0</v>
      </c>
      <c r="F18" s="320">
        <f>SUM(F19:F21)</f>
        <v>0</v>
      </c>
      <c r="G18" s="319"/>
    </row>
    <row r="19" spans="1:7" ht="30" customHeight="1">
      <c r="A19" s="327"/>
      <c r="B19" s="319"/>
      <c r="C19" s="319" t="s">
        <v>719</v>
      </c>
      <c r="D19" s="320"/>
      <c r="E19" s="320"/>
      <c r="F19" s="320"/>
      <c r="G19" s="319"/>
    </row>
    <row r="20" spans="1:7" ht="30" customHeight="1">
      <c r="A20" s="327"/>
      <c r="B20" s="319"/>
      <c r="C20" s="319" t="s">
        <v>705</v>
      </c>
      <c r="D20" s="320"/>
      <c r="E20" s="320"/>
      <c r="F20" s="320"/>
      <c r="G20" s="319"/>
    </row>
    <row r="21" spans="1:7" ht="30" customHeight="1">
      <c r="A21" s="327"/>
      <c r="B21" s="332"/>
      <c r="C21" s="319" t="s">
        <v>720</v>
      </c>
      <c r="D21" s="320"/>
      <c r="E21" s="320"/>
      <c r="F21" s="320"/>
      <c r="G21" s="319"/>
    </row>
    <row r="22" spans="1:7" ht="9.9499999999999993" customHeight="1">
      <c r="A22" s="327"/>
      <c r="B22" s="332"/>
      <c r="C22" s="319"/>
      <c r="D22" s="320"/>
      <c r="E22" s="320"/>
      <c r="F22" s="320"/>
      <c r="G22" s="319"/>
    </row>
    <row r="23" spans="1:7" ht="30" customHeight="1">
      <c r="A23" s="327"/>
      <c r="B23" s="321" t="s">
        <v>723</v>
      </c>
      <c r="C23" s="319"/>
      <c r="D23" s="320">
        <f>SUM(D24:D26)</f>
        <v>0</v>
      </c>
      <c r="E23" s="320">
        <f>SUM(E24:E26)</f>
        <v>0</v>
      </c>
      <c r="F23" s="320">
        <f>SUM(F24:F26)</f>
        <v>0</v>
      </c>
      <c r="G23" s="319"/>
    </row>
    <row r="24" spans="1:7" ht="30" customHeight="1">
      <c r="A24" s="327"/>
      <c r="B24" s="321"/>
      <c r="C24" s="319" t="s">
        <v>719</v>
      </c>
      <c r="D24" s="320"/>
      <c r="E24" s="320"/>
      <c r="F24" s="320"/>
      <c r="G24" s="319"/>
    </row>
    <row r="25" spans="1:7" ht="30" customHeight="1">
      <c r="A25" s="327"/>
      <c r="B25" s="321"/>
      <c r="C25" s="319" t="s">
        <v>705</v>
      </c>
      <c r="D25" s="320"/>
      <c r="E25" s="320"/>
      <c r="F25" s="320"/>
      <c r="G25" s="319"/>
    </row>
    <row r="26" spans="1:7" ht="30" customHeight="1">
      <c r="A26" s="327"/>
      <c r="B26" s="319"/>
      <c r="C26" s="319" t="s">
        <v>720</v>
      </c>
      <c r="D26" s="320"/>
      <c r="E26" s="320"/>
      <c r="F26" s="320"/>
      <c r="G26" s="319"/>
    </row>
    <row r="27" spans="1:7" ht="9.9499999999999993" customHeight="1">
      <c r="A27" s="327"/>
      <c r="B27" s="319"/>
      <c r="C27" s="319"/>
      <c r="D27" s="320"/>
      <c r="E27" s="320"/>
      <c r="F27" s="320"/>
      <c r="G27" s="319"/>
    </row>
    <row r="28" spans="1:7" ht="30" customHeight="1">
      <c r="A28" s="327"/>
      <c r="B28" s="321" t="s">
        <v>724</v>
      </c>
      <c r="C28" s="319"/>
      <c r="D28" s="320">
        <f>SUM(D29:D31)</f>
        <v>0</v>
      </c>
      <c r="E28" s="320">
        <f>SUM(E29:E31)</f>
        <v>0</v>
      </c>
      <c r="F28" s="320">
        <f>SUM(F29:F31)</f>
        <v>0</v>
      </c>
      <c r="G28" s="319"/>
    </row>
    <row r="29" spans="1:7" ht="30" customHeight="1">
      <c r="A29" s="327"/>
      <c r="B29" s="321"/>
      <c r="C29" s="319" t="s">
        <v>719</v>
      </c>
      <c r="D29" s="320"/>
      <c r="E29" s="320"/>
      <c r="F29" s="320"/>
      <c r="G29" s="319"/>
    </row>
    <row r="30" spans="1:7" ht="30" customHeight="1">
      <c r="A30" s="327"/>
      <c r="B30" s="321"/>
      <c r="C30" s="319" t="s">
        <v>705</v>
      </c>
      <c r="D30" s="320"/>
      <c r="E30" s="320"/>
      <c r="F30" s="320"/>
      <c r="G30" s="319"/>
    </row>
    <row r="31" spans="1:7" ht="30" customHeight="1">
      <c r="A31" s="327"/>
      <c r="B31" s="319"/>
      <c r="C31" s="319" t="s">
        <v>720</v>
      </c>
      <c r="D31" s="320"/>
      <c r="E31" s="320"/>
      <c r="F31" s="320"/>
      <c r="G31" s="319"/>
    </row>
    <row r="32" spans="1:7" ht="9.9499999999999993" customHeight="1">
      <c r="A32" s="327"/>
      <c r="B32" s="319"/>
      <c r="C32" s="319"/>
      <c r="D32" s="320"/>
      <c r="E32" s="320"/>
      <c r="F32" s="320"/>
      <c r="G32" s="319"/>
    </row>
    <row r="33" spans="1:7" ht="30" customHeight="1">
      <c r="A33" s="327"/>
      <c r="B33" s="321" t="s">
        <v>725</v>
      </c>
      <c r="C33" s="319"/>
      <c r="D33" s="320">
        <f>SUM(D34:D36)</f>
        <v>0</v>
      </c>
      <c r="E33" s="320">
        <f>SUM(E34:E36)</f>
        <v>0</v>
      </c>
      <c r="F33" s="320">
        <f>SUM(F34:F36)</f>
        <v>0</v>
      </c>
      <c r="G33" s="319"/>
    </row>
    <row r="34" spans="1:7" ht="30" customHeight="1">
      <c r="A34" s="327"/>
      <c r="B34" s="321"/>
      <c r="C34" s="319" t="s">
        <v>719</v>
      </c>
      <c r="D34" s="320"/>
      <c r="E34" s="320"/>
      <c r="F34" s="320"/>
      <c r="G34" s="319"/>
    </row>
    <row r="35" spans="1:7" ht="30" customHeight="1">
      <c r="A35" s="327"/>
      <c r="B35" s="321"/>
      <c r="C35" s="319" t="s">
        <v>705</v>
      </c>
      <c r="D35" s="320"/>
      <c r="E35" s="320"/>
      <c r="F35" s="320"/>
      <c r="G35" s="319"/>
    </row>
    <row r="36" spans="1:7" ht="30" customHeight="1">
      <c r="A36" s="327"/>
      <c r="B36" s="319"/>
      <c r="C36" s="319" t="s">
        <v>720</v>
      </c>
      <c r="D36" s="320"/>
      <c r="E36" s="320"/>
      <c r="F36" s="320"/>
      <c r="G36" s="319"/>
    </row>
    <row r="37" spans="1:7" ht="9.9499999999999993" customHeight="1">
      <c r="A37" s="327"/>
      <c r="B37" s="319"/>
      <c r="C37" s="319"/>
      <c r="D37" s="320"/>
      <c r="E37" s="320"/>
      <c r="F37" s="320"/>
      <c r="G37" s="319"/>
    </row>
    <row r="38" spans="1:7" ht="30" customHeight="1">
      <c r="A38" s="327"/>
      <c r="B38" s="319" t="s">
        <v>726</v>
      </c>
      <c r="C38" s="319"/>
      <c r="D38" s="320">
        <f>SUM(D39:D41)</f>
        <v>0</v>
      </c>
      <c r="E38" s="320">
        <f>SUM(E39:E41)</f>
        <v>0</v>
      </c>
      <c r="F38" s="320">
        <f>SUM(F39:F41)</f>
        <v>0</v>
      </c>
      <c r="G38" s="319"/>
    </row>
    <row r="39" spans="1:7" ht="30" customHeight="1">
      <c r="A39" s="327"/>
      <c r="B39" s="319"/>
      <c r="C39" s="319" t="s">
        <v>719</v>
      </c>
      <c r="D39" s="320"/>
      <c r="E39" s="320"/>
      <c r="F39" s="320"/>
      <c r="G39" s="319"/>
    </row>
    <row r="40" spans="1:7" ht="30" customHeight="1">
      <c r="A40" s="327"/>
      <c r="B40" s="319"/>
      <c r="C40" s="319" t="s">
        <v>705</v>
      </c>
      <c r="D40" s="320"/>
      <c r="E40" s="320"/>
      <c r="F40" s="320"/>
      <c r="G40" s="319"/>
    </row>
    <row r="41" spans="1:7" ht="30" customHeight="1">
      <c r="A41" s="327"/>
      <c r="B41" s="319"/>
      <c r="C41" s="319" t="s">
        <v>720</v>
      </c>
      <c r="D41" s="320"/>
      <c r="E41" s="320"/>
      <c r="F41" s="320"/>
      <c r="G41" s="319"/>
    </row>
    <row r="42" spans="1:7" ht="9.9499999999999993" customHeight="1">
      <c r="A42" s="327"/>
      <c r="B42" s="329"/>
      <c r="C42" s="330"/>
      <c r="D42" s="333"/>
      <c r="E42" s="333"/>
      <c r="F42" s="333"/>
      <c r="G42" s="330"/>
    </row>
    <row r="43" spans="1:7" ht="20.100000000000001" customHeight="1">
      <c r="A43" s="327"/>
      <c r="B43" s="334" t="s">
        <v>712</v>
      </c>
      <c r="C43" s="319"/>
      <c r="D43" s="320">
        <f>SUM(D8,D13,D18,D23,D28,D33,D38)</f>
        <v>0</v>
      </c>
      <c r="E43" s="320">
        <f>SUM(E8,E13,E18,E23,E28,E33,E38)</f>
        <v>0</v>
      </c>
      <c r="F43" s="320">
        <f>SUM(F8,F13,F18,F23,F28,F33,F38)</f>
        <v>0</v>
      </c>
      <c r="G43" s="319"/>
    </row>
    <row r="44" spans="1:7" ht="9.9499999999999993" customHeight="1"/>
  </sheetData>
  <customSheetViews>
    <customSheetView guid="{9B008D34-F000-412D-B848-95502D7DC370}" showPageBreaks="1" printArea="1" view="pageBreakPreview">
      <selection activeCell="G10" sqref="G10"/>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6">
    <mergeCell ref="G4:G5"/>
    <mergeCell ref="B4:B5"/>
    <mergeCell ref="C4:C5"/>
    <mergeCell ref="D4:D5"/>
    <mergeCell ref="E4:E5"/>
    <mergeCell ref="F4:F5"/>
  </mergeCells>
  <phoneticPr fontId="2"/>
  <printOptions horizontalCentered="1" gridLinesSet="0"/>
  <pageMargins left="0.98425196850393704" right="0.98425196850393704" top="0.98425196850393704" bottom="0.98425196850393704" header="0.31496062992125984" footer="0.31496062992125984"/>
  <pageSetup paperSize="9" scale="72"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A1:I13"/>
  <sheetViews>
    <sheetView view="pageBreakPreview" zoomScaleNormal="100" zoomScaleSheetLayoutView="100" workbookViewId="0">
      <selection activeCell="E22" sqref="E22"/>
    </sheetView>
  </sheetViews>
  <sheetFormatPr defaultRowHeight="14.25"/>
  <cols>
    <col min="1" max="1" width="1.25" style="338" customWidth="1"/>
    <col min="2" max="2" width="29.875" style="338" customWidth="1"/>
    <col min="3" max="3" width="21.5" style="338" customWidth="1"/>
    <col min="4" max="4" width="21" style="338" customWidth="1"/>
    <col min="5" max="5" width="25.125" style="338" customWidth="1"/>
    <col min="6" max="6" width="24.75" style="338" customWidth="1"/>
    <col min="7" max="8" width="23.625" style="338" customWidth="1"/>
    <col min="9" max="9" width="25.875" style="338" customWidth="1"/>
    <col min="10" max="255" width="8.875" style="338"/>
    <col min="256" max="256" width="1.25" style="338" customWidth="1"/>
    <col min="257" max="257" width="25.625" style="338" customWidth="1"/>
    <col min="258" max="261" width="13.625" style="338" customWidth="1"/>
    <col min="262" max="262" width="30.625" style="338" customWidth="1"/>
    <col min="263" max="511" width="8.875" style="338"/>
    <col min="512" max="512" width="1.25" style="338" customWidth="1"/>
    <col min="513" max="513" width="25.625" style="338" customWidth="1"/>
    <col min="514" max="517" width="13.625" style="338" customWidth="1"/>
    <col min="518" max="518" width="30.625" style="338" customWidth="1"/>
    <col min="519" max="767" width="8.875" style="338"/>
    <col min="768" max="768" width="1.25" style="338" customWidth="1"/>
    <col min="769" max="769" width="25.625" style="338" customWidth="1"/>
    <col min="770" max="773" width="13.625" style="338" customWidth="1"/>
    <col min="774" max="774" width="30.625" style="338" customWidth="1"/>
    <col min="775" max="1023" width="8.875" style="338"/>
    <col min="1024" max="1024" width="1.25" style="338" customWidth="1"/>
    <col min="1025" max="1025" width="25.625" style="338" customWidth="1"/>
    <col min="1026" max="1029" width="13.625" style="338" customWidth="1"/>
    <col min="1030" max="1030" width="30.625" style="338" customWidth="1"/>
    <col min="1031" max="1279" width="8.875" style="338"/>
    <col min="1280" max="1280" width="1.25" style="338" customWidth="1"/>
    <col min="1281" max="1281" width="25.625" style="338" customWidth="1"/>
    <col min="1282" max="1285" width="13.625" style="338" customWidth="1"/>
    <col min="1286" max="1286" width="30.625" style="338" customWidth="1"/>
    <col min="1287" max="1535" width="8.875" style="338"/>
    <col min="1536" max="1536" width="1.25" style="338" customWidth="1"/>
    <col min="1537" max="1537" width="25.625" style="338" customWidth="1"/>
    <col min="1538" max="1541" width="13.625" style="338" customWidth="1"/>
    <col min="1542" max="1542" width="30.625" style="338" customWidth="1"/>
    <col min="1543" max="1791" width="8.875" style="338"/>
    <col min="1792" max="1792" width="1.25" style="338" customWidth="1"/>
    <col min="1793" max="1793" width="25.625" style="338" customWidth="1"/>
    <col min="1794" max="1797" width="13.625" style="338" customWidth="1"/>
    <col min="1798" max="1798" width="30.625" style="338" customWidth="1"/>
    <col min="1799" max="2047" width="8.875" style="338"/>
    <col min="2048" max="2048" width="1.25" style="338" customWidth="1"/>
    <col min="2049" max="2049" width="25.625" style="338" customWidth="1"/>
    <col min="2050" max="2053" width="13.625" style="338" customWidth="1"/>
    <col min="2054" max="2054" width="30.625" style="338" customWidth="1"/>
    <col min="2055" max="2303" width="8.875" style="338"/>
    <col min="2304" max="2304" width="1.25" style="338" customWidth="1"/>
    <col min="2305" max="2305" width="25.625" style="338" customWidth="1"/>
    <col min="2306" max="2309" width="13.625" style="338" customWidth="1"/>
    <col min="2310" max="2310" width="30.625" style="338" customWidth="1"/>
    <col min="2311" max="2559" width="8.875" style="338"/>
    <col min="2560" max="2560" width="1.25" style="338" customWidth="1"/>
    <col min="2561" max="2561" width="25.625" style="338" customWidth="1"/>
    <col min="2562" max="2565" width="13.625" style="338" customWidth="1"/>
    <col min="2566" max="2566" width="30.625" style="338" customWidth="1"/>
    <col min="2567" max="2815" width="8.875" style="338"/>
    <col min="2816" max="2816" width="1.25" style="338" customWidth="1"/>
    <col min="2817" max="2817" width="25.625" style="338" customWidth="1"/>
    <col min="2818" max="2821" width="13.625" style="338" customWidth="1"/>
    <col min="2822" max="2822" width="30.625" style="338" customWidth="1"/>
    <col min="2823" max="3071" width="8.875" style="338"/>
    <col min="3072" max="3072" width="1.25" style="338" customWidth="1"/>
    <col min="3073" max="3073" width="25.625" style="338" customWidth="1"/>
    <col min="3074" max="3077" width="13.625" style="338" customWidth="1"/>
    <col min="3078" max="3078" width="30.625" style="338" customWidth="1"/>
    <col min="3079" max="3327" width="8.875" style="338"/>
    <col min="3328" max="3328" width="1.25" style="338" customWidth="1"/>
    <col min="3329" max="3329" width="25.625" style="338" customWidth="1"/>
    <col min="3330" max="3333" width="13.625" style="338" customWidth="1"/>
    <col min="3334" max="3334" width="30.625" style="338" customWidth="1"/>
    <col min="3335" max="3583" width="8.875" style="338"/>
    <col min="3584" max="3584" width="1.25" style="338" customWidth="1"/>
    <col min="3585" max="3585" width="25.625" style="338" customWidth="1"/>
    <col min="3586" max="3589" width="13.625" style="338" customWidth="1"/>
    <col min="3590" max="3590" width="30.625" style="338" customWidth="1"/>
    <col min="3591" max="3839" width="8.875" style="338"/>
    <col min="3840" max="3840" width="1.25" style="338" customWidth="1"/>
    <col min="3841" max="3841" width="25.625" style="338" customWidth="1"/>
    <col min="3842" max="3845" width="13.625" style="338" customWidth="1"/>
    <col min="3846" max="3846" width="30.625" style="338" customWidth="1"/>
    <col min="3847" max="4095" width="8.875" style="338"/>
    <col min="4096" max="4096" width="1.25" style="338" customWidth="1"/>
    <col min="4097" max="4097" width="25.625" style="338" customWidth="1"/>
    <col min="4098" max="4101" width="13.625" style="338" customWidth="1"/>
    <col min="4102" max="4102" width="30.625" style="338" customWidth="1"/>
    <col min="4103" max="4351" width="8.875" style="338"/>
    <col min="4352" max="4352" width="1.25" style="338" customWidth="1"/>
    <col min="4353" max="4353" width="25.625" style="338" customWidth="1"/>
    <col min="4354" max="4357" width="13.625" style="338" customWidth="1"/>
    <col min="4358" max="4358" width="30.625" style="338" customWidth="1"/>
    <col min="4359" max="4607" width="8.875" style="338"/>
    <col min="4608" max="4608" width="1.25" style="338" customWidth="1"/>
    <col min="4609" max="4609" width="25.625" style="338" customWidth="1"/>
    <col min="4610" max="4613" width="13.625" style="338" customWidth="1"/>
    <col min="4614" max="4614" width="30.625" style="338" customWidth="1"/>
    <col min="4615" max="4863" width="8.875" style="338"/>
    <col min="4864" max="4864" width="1.25" style="338" customWidth="1"/>
    <col min="4865" max="4865" width="25.625" style="338" customWidth="1"/>
    <col min="4866" max="4869" width="13.625" style="338" customWidth="1"/>
    <col min="4870" max="4870" width="30.625" style="338" customWidth="1"/>
    <col min="4871" max="5119" width="8.875" style="338"/>
    <col min="5120" max="5120" width="1.25" style="338" customWidth="1"/>
    <col min="5121" max="5121" width="25.625" style="338" customWidth="1"/>
    <col min="5122" max="5125" width="13.625" style="338" customWidth="1"/>
    <col min="5126" max="5126" width="30.625" style="338" customWidth="1"/>
    <col min="5127" max="5375" width="8.875" style="338"/>
    <col min="5376" max="5376" width="1.25" style="338" customWidth="1"/>
    <col min="5377" max="5377" width="25.625" style="338" customWidth="1"/>
    <col min="5378" max="5381" width="13.625" style="338" customWidth="1"/>
    <col min="5382" max="5382" width="30.625" style="338" customWidth="1"/>
    <col min="5383" max="5631" width="8.875" style="338"/>
    <col min="5632" max="5632" width="1.25" style="338" customWidth="1"/>
    <col min="5633" max="5633" width="25.625" style="338" customWidth="1"/>
    <col min="5634" max="5637" width="13.625" style="338" customWidth="1"/>
    <col min="5638" max="5638" width="30.625" style="338" customWidth="1"/>
    <col min="5639" max="5887" width="8.875" style="338"/>
    <col min="5888" max="5888" width="1.25" style="338" customWidth="1"/>
    <col min="5889" max="5889" width="25.625" style="338" customWidth="1"/>
    <col min="5890" max="5893" width="13.625" style="338" customWidth="1"/>
    <col min="5894" max="5894" width="30.625" style="338" customWidth="1"/>
    <col min="5895" max="6143" width="8.875" style="338"/>
    <col min="6144" max="6144" width="1.25" style="338" customWidth="1"/>
    <col min="6145" max="6145" width="25.625" style="338" customWidth="1"/>
    <col min="6146" max="6149" width="13.625" style="338" customWidth="1"/>
    <col min="6150" max="6150" width="30.625" style="338" customWidth="1"/>
    <col min="6151" max="6399" width="8.875" style="338"/>
    <col min="6400" max="6400" width="1.25" style="338" customWidth="1"/>
    <col min="6401" max="6401" width="25.625" style="338" customWidth="1"/>
    <col min="6402" max="6405" width="13.625" style="338" customWidth="1"/>
    <col min="6406" max="6406" width="30.625" style="338" customWidth="1"/>
    <col min="6407" max="6655" width="8.875" style="338"/>
    <col min="6656" max="6656" width="1.25" style="338" customWidth="1"/>
    <col min="6657" max="6657" width="25.625" style="338" customWidth="1"/>
    <col min="6658" max="6661" width="13.625" style="338" customWidth="1"/>
    <col min="6662" max="6662" width="30.625" style="338" customWidth="1"/>
    <col min="6663" max="6911" width="8.875" style="338"/>
    <col min="6912" max="6912" width="1.25" style="338" customWidth="1"/>
    <col min="6913" max="6913" width="25.625" style="338" customWidth="1"/>
    <col min="6914" max="6917" width="13.625" style="338" customWidth="1"/>
    <col min="6918" max="6918" width="30.625" style="338" customWidth="1"/>
    <col min="6919" max="7167" width="8.875" style="338"/>
    <col min="7168" max="7168" width="1.25" style="338" customWidth="1"/>
    <col min="7169" max="7169" width="25.625" style="338" customWidth="1"/>
    <col min="7170" max="7173" width="13.625" style="338" customWidth="1"/>
    <col min="7174" max="7174" width="30.625" style="338" customWidth="1"/>
    <col min="7175" max="7423" width="8.875" style="338"/>
    <col min="7424" max="7424" width="1.25" style="338" customWidth="1"/>
    <col min="7425" max="7425" width="25.625" style="338" customWidth="1"/>
    <col min="7426" max="7429" width="13.625" style="338" customWidth="1"/>
    <col min="7430" max="7430" width="30.625" style="338" customWidth="1"/>
    <col min="7431" max="7679" width="8.875" style="338"/>
    <col min="7680" max="7680" width="1.25" style="338" customWidth="1"/>
    <col min="7681" max="7681" width="25.625" style="338" customWidth="1"/>
    <col min="7682" max="7685" width="13.625" style="338" customWidth="1"/>
    <col min="7686" max="7686" width="30.625" style="338" customWidth="1"/>
    <col min="7687" max="7935" width="8.875" style="338"/>
    <col min="7936" max="7936" width="1.25" style="338" customWidth="1"/>
    <col min="7937" max="7937" width="25.625" style="338" customWidth="1"/>
    <col min="7938" max="7941" width="13.625" style="338" customWidth="1"/>
    <col min="7942" max="7942" width="30.625" style="338" customWidth="1"/>
    <col min="7943" max="8191" width="8.875" style="338"/>
    <col min="8192" max="8192" width="1.25" style="338" customWidth="1"/>
    <col min="8193" max="8193" width="25.625" style="338" customWidth="1"/>
    <col min="8194" max="8197" width="13.625" style="338" customWidth="1"/>
    <col min="8198" max="8198" width="30.625" style="338" customWidth="1"/>
    <col min="8199" max="8447" width="8.875" style="338"/>
    <col min="8448" max="8448" width="1.25" style="338" customWidth="1"/>
    <col min="8449" max="8449" width="25.625" style="338" customWidth="1"/>
    <col min="8450" max="8453" width="13.625" style="338" customWidth="1"/>
    <col min="8454" max="8454" width="30.625" style="338" customWidth="1"/>
    <col min="8455" max="8703" width="8.875" style="338"/>
    <col min="8704" max="8704" width="1.25" style="338" customWidth="1"/>
    <col min="8705" max="8705" width="25.625" style="338" customWidth="1"/>
    <col min="8706" max="8709" width="13.625" style="338" customWidth="1"/>
    <col min="8710" max="8710" width="30.625" style="338" customWidth="1"/>
    <col min="8711" max="8959" width="8.875" style="338"/>
    <col min="8960" max="8960" width="1.25" style="338" customWidth="1"/>
    <col min="8961" max="8961" width="25.625" style="338" customWidth="1"/>
    <col min="8962" max="8965" width="13.625" style="338" customWidth="1"/>
    <col min="8966" max="8966" width="30.625" style="338" customWidth="1"/>
    <col min="8967" max="9215" width="8.875" style="338"/>
    <col min="9216" max="9216" width="1.25" style="338" customWidth="1"/>
    <col min="9217" max="9217" width="25.625" style="338" customWidth="1"/>
    <col min="9218" max="9221" width="13.625" style="338" customWidth="1"/>
    <col min="9222" max="9222" width="30.625" style="338" customWidth="1"/>
    <col min="9223" max="9471" width="8.875" style="338"/>
    <col min="9472" max="9472" width="1.25" style="338" customWidth="1"/>
    <col min="9473" max="9473" width="25.625" style="338" customWidth="1"/>
    <col min="9474" max="9477" width="13.625" style="338" customWidth="1"/>
    <col min="9478" max="9478" width="30.625" style="338" customWidth="1"/>
    <col min="9479" max="9727" width="8.875" style="338"/>
    <col min="9728" max="9728" width="1.25" style="338" customWidth="1"/>
    <col min="9729" max="9729" width="25.625" style="338" customWidth="1"/>
    <col min="9730" max="9733" width="13.625" style="338" customWidth="1"/>
    <col min="9734" max="9734" width="30.625" style="338" customWidth="1"/>
    <col min="9735" max="9983" width="8.875" style="338"/>
    <col min="9984" max="9984" width="1.25" style="338" customWidth="1"/>
    <col min="9985" max="9985" width="25.625" style="338" customWidth="1"/>
    <col min="9986" max="9989" width="13.625" style="338" customWidth="1"/>
    <col min="9990" max="9990" width="30.625" style="338" customWidth="1"/>
    <col min="9991" max="10239" width="8.875" style="338"/>
    <col min="10240" max="10240" width="1.25" style="338" customWidth="1"/>
    <col min="10241" max="10241" width="25.625" style="338" customWidth="1"/>
    <col min="10242" max="10245" width="13.625" style="338" customWidth="1"/>
    <col min="10246" max="10246" width="30.625" style="338" customWidth="1"/>
    <col min="10247" max="10495" width="8.875" style="338"/>
    <col min="10496" max="10496" width="1.25" style="338" customWidth="1"/>
    <col min="10497" max="10497" width="25.625" style="338" customWidth="1"/>
    <col min="10498" max="10501" width="13.625" style="338" customWidth="1"/>
    <col min="10502" max="10502" width="30.625" style="338" customWidth="1"/>
    <col min="10503" max="10751" width="8.875" style="338"/>
    <col min="10752" max="10752" width="1.25" style="338" customWidth="1"/>
    <col min="10753" max="10753" width="25.625" style="338" customWidth="1"/>
    <col min="10754" max="10757" width="13.625" style="338" customWidth="1"/>
    <col min="10758" max="10758" width="30.625" style="338" customWidth="1"/>
    <col min="10759" max="11007" width="8.875" style="338"/>
    <col min="11008" max="11008" width="1.25" style="338" customWidth="1"/>
    <col min="11009" max="11009" width="25.625" style="338" customWidth="1"/>
    <col min="11010" max="11013" width="13.625" style="338" customWidth="1"/>
    <col min="11014" max="11014" width="30.625" style="338" customWidth="1"/>
    <col min="11015" max="11263" width="8.875" style="338"/>
    <col min="11264" max="11264" width="1.25" style="338" customWidth="1"/>
    <col min="11265" max="11265" width="25.625" style="338" customWidth="1"/>
    <col min="11266" max="11269" width="13.625" style="338" customWidth="1"/>
    <col min="11270" max="11270" width="30.625" style="338" customWidth="1"/>
    <col min="11271" max="11519" width="8.875" style="338"/>
    <col min="11520" max="11520" width="1.25" style="338" customWidth="1"/>
    <col min="11521" max="11521" width="25.625" style="338" customWidth="1"/>
    <col min="11522" max="11525" width="13.625" style="338" customWidth="1"/>
    <col min="11526" max="11526" width="30.625" style="338" customWidth="1"/>
    <col min="11527" max="11775" width="8.875" style="338"/>
    <col min="11776" max="11776" width="1.25" style="338" customWidth="1"/>
    <col min="11777" max="11777" width="25.625" style="338" customWidth="1"/>
    <col min="11778" max="11781" width="13.625" style="338" customWidth="1"/>
    <col min="11782" max="11782" width="30.625" style="338" customWidth="1"/>
    <col min="11783" max="12031" width="8.875" style="338"/>
    <col min="12032" max="12032" width="1.25" style="338" customWidth="1"/>
    <col min="12033" max="12033" width="25.625" style="338" customWidth="1"/>
    <col min="12034" max="12037" width="13.625" style="338" customWidth="1"/>
    <col min="12038" max="12038" width="30.625" style="338" customWidth="1"/>
    <col min="12039" max="12287" width="8.875" style="338"/>
    <col min="12288" max="12288" width="1.25" style="338" customWidth="1"/>
    <col min="12289" max="12289" width="25.625" style="338" customWidth="1"/>
    <col min="12290" max="12293" width="13.625" style="338" customWidth="1"/>
    <col min="12294" max="12294" width="30.625" style="338" customWidth="1"/>
    <col min="12295" max="12543" width="8.875" style="338"/>
    <col min="12544" max="12544" width="1.25" style="338" customWidth="1"/>
    <col min="12545" max="12545" width="25.625" style="338" customWidth="1"/>
    <col min="12546" max="12549" width="13.625" style="338" customWidth="1"/>
    <col min="12550" max="12550" width="30.625" style="338" customWidth="1"/>
    <col min="12551" max="12799" width="8.875" style="338"/>
    <col min="12800" max="12800" width="1.25" style="338" customWidth="1"/>
    <col min="12801" max="12801" width="25.625" style="338" customWidth="1"/>
    <col min="12802" max="12805" width="13.625" style="338" customWidth="1"/>
    <col min="12806" max="12806" width="30.625" style="338" customWidth="1"/>
    <col min="12807" max="13055" width="8.875" style="338"/>
    <col min="13056" max="13056" width="1.25" style="338" customWidth="1"/>
    <col min="13057" max="13057" width="25.625" style="338" customWidth="1"/>
    <col min="13058" max="13061" width="13.625" style="338" customWidth="1"/>
    <col min="13062" max="13062" width="30.625" style="338" customWidth="1"/>
    <col min="13063" max="13311" width="8.875" style="338"/>
    <col min="13312" max="13312" width="1.25" style="338" customWidth="1"/>
    <col min="13313" max="13313" width="25.625" style="338" customWidth="1"/>
    <col min="13314" max="13317" width="13.625" style="338" customWidth="1"/>
    <col min="13318" max="13318" width="30.625" style="338" customWidth="1"/>
    <col min="13319" max="13567" width="8.875" style="338"/>
    <col min="13568" max="13568" width="1.25" style="338" customWidth="1"/>
    <col min="13569" max="13569" width="25.625" style="338" customWidth="1"/>
    <col min="13570" max="13573" width="13.625" style="338" customWidth="1"/>
    <col min="13574" max="13574" width="30.625" style="338" customWidth="1"/>
    <col min="13575" max="13823" width="8.875" style="338"/>
    <col min="13824" max="13824" width="1.25" style="338" customWidth="1"/>
    <col min="13825" max="13825" width="25.625" style="338" customWidth="1"/>
    <col min="13826" max="13829" width="13.625" style="338" customWidth="1"/>
    <col min="13830" max="13830" width="30.625" style="338" customWidth="1"/>
    <col min="13831" max="14079" width="8.875" style="338"/>
    <col min="14080" max="14080" width="1.25" style="338" customWidth="1"/>
    <col min="14081" max="14081" width="25.625" style="338" customWidth="1"/>
    <col min="14082" max="14085" width="13.625" style="338" customWidth="1"/>
    <col min="14086" max="14086" width="30.625" style="338" customWidth="1"/>
    <col min="14087" max="14335" width="8.875" style="338"/>
    <col min="14336" max="14336" width="1.25" style="338" customWidth="1"/>
    <col min="14337" max="14337" width="25.625" style="338" customWidth="1"/>
    <col min="14338" max="14341" width="13.625" style="338" customWidth="1"/>
    <col min="14342" max="14342" width="30.625" style="338" customWidth="1"/>
    <col min="14343" max="14591" width="8.875" style="338"/>
    <col min="14592" max="14592" width="1.25" style="338" customWidth="1"/>
    <col min="14593" max="14593" width="25.625" style="338" customWidth="1"/>
    <col min="14594" max="14597" width="13.625" style="338" customWidth="1"/>
    <col min="14598" max="14598" width="30.625" style="338" customWidth="1"/>
    <col min="14599" max="14847" width="8.875" style="338"/>
    <col min="14848" max="14848" width="1.25" style="338" customWidth="1"/>
    <col min="14849" max="14849" width="25.625" style="338" customWidth="1"/>
    <col min="14850" max="14853" width="13.625" style="338" customWidth="1"/>
    <col min="14854" max="14854" width="30.625" style="338" customWidth="1"/>
    <col min="14855" max="15103" width="8.875" style="338"/>
    <col min="15104" max="15104" width="1.25" style="338" customWidth="1"/>
    <col min="15105" max="15105" width="25.625" style="338" customWidth="1"/>
    <col min="15106" max="15109" width="13.625" style="338" customWidth="1"/>
    <col min="15110" max="15110" width="30.625" style="338" customWidth="1"/>
    <col min="15111" max="15359" width="8.875" style="338"/>
    <col min="15360" max="15360" width="1.25" style="338" customWidth="1"/>
    <col min="15361" max="15361" width="25.625" style="338" customWidth="1"/>
    <col min="15362" max="15365" width="13.625" style="338" customWidth="1"/>
    <col min="15366" max="15366" width="30.625" style="338" customWidth="1"/>
    <col min="15367" max="15615" width="8.875" style="338"/>
    <col min="15616" max="15616" width="1.25" style="338" customWidth="1"/>
    <col min="15617" max="15617" width="25.625" style="338" customWidth="1"/>
    <col min="15618" max="15621" width="13.625" style="338" customWidth="1"/>
    <col min="15622" max="15622" width="30.625" style="338" customWidth="1"/>
    <col min="15623" max="15871" width="8.875" style="338"/>
    <col min="15872" max="15872" width="1.25" style="338" customWidth="1"/>
    <col min="15873" max="15873" width="25.625" style="338" customWidth="1"/>
    <col min="15874" max="15877" width="13.625" style="338" customWidth="1"/>
    <col min="15878" max="15878" width="30.625" style="338" customWidth="1"/>
    <col min="15879" max="16127" width="8.875" style="338"/>
    <col min="16128" max="16128" width="1.25" style="338" customWidth="1"/>
    <col min="16129" max="16129" width="25.625" style="338" customWidth="1"/>
    <col min="16130" max="16133" width="13.625" style="338" customWidth="1"/>
    <col min="16134" max="16134" width="30.625" style="338" customWidth="1"/>
    <col min="16135" max="16384" width="8.875" style="338"/>
  </cols>
  <sheetData>
    <row r="1" spans="1:9" s="335" customFormat="1" ht="17.25" customHeight="1">
      <c r="B1" s="336"/>
      <c r="C1" s="336"/>
      <c r="D1" s="336"/>
      <c r="E1" s="336"/>
      <c r="F1" s="336"/>
      <c r="I1" s="342" t="s">
        <v>731</v>
      </c>
    </row>
    <row r="2" spans="1:9" ht="19.5" customHeight="1">
      <c r="A2" s="335"/>
      <c r="B2" s="451" t="s">
        <v>795</v>
      </c>
      <c r="C2" s="337"/>
      <c r="D2" s="337"/>
      <c r="E2" s="337"/>
      <c r="F2" s="337"/>
    </row>
    <row r="3" spans="1:9" s="335" customFormat="1" ht="17.25" customHeight="1">
      <c r="B3" s="336"/>
      <c r="C3" s="336"/>
      <c r="D3" s="336"/>
      <c r="E3" s="336"/>
      <c r="F3" s="336"/>
    </row>
    <row r="4" spans="1:9" s="335" customFormat="1" ht="17.25" customHeight="1">
      <c r="B4" s="341" t="s">
        <v>749</v>
      </c>
      <c r="C4" s="336"/>
      <c r="D4" s="336"/>
      <c r="E4" s="336"/>
      <c r="F4" s="336"/>
    </row>
    <row r="5" spans="1:9" ht="18" customHeight="1">
      <c r="A5" s="335"/>
      <c r="B5" s="577" t="s">
        <v>732</v>
      </c>
      <c r="C5" s="578"/>
      <c r="D5" s="579"/>
      <c r="E5" s="583" t="s">
        <v>733</v>
      </c>
      <c r="F5" s="583" t="s">
        <v>802</v>
      </c>
      <c r="G5" s="585" t="s">
        <v>697</v>
      </c>
      <c r="H5" s="586"/>
    </row>
    <row r="6" spans="1:9" ht="18" customHeight="1">
      <c r="A6" s="335"/>
      <c r="B6" s="580"/>
      <c r="C6" s="581"/>
      <c r="D6" s="582"/>
      <c r="E6" s="584"/>
      <c r="F6" s="584"/>
      <c r="G6" s="585"/>
      <c r="H6" s="586"/>
    </row>
    <row r="7" spans="1:9" ht="30" customHeight="1">
      <c r="A7" s="335"/>
      <c r="B7" s="593"/>
      <c r="C7" s="594"/>
      <c r="D7" s="595"/>
      <c r="E7" s="350"/>
      <c r="F7" s="350"/>
      <c r="G7" s="575"/>
      <c r="H7" s="576"/>
    </row>
    <row r="8" spans="1:9" s="335" customFormat="1" ht="17.25" customHeight="1">
      <c r="B8" s="346"/>
      <c r="C8" s="336"/>
      <c r="D8" s="336"/>
      <c r="E8" s="336"/>
      <c r="F8" s="336"/>
    </row>
    <row r="9" spans="1:9" s="335" customFormat="1" ht="17.25" customHeight="1">
      <c r="B9" s="345" t="s">
        <v>734</v>
      </c>
      <c r="C9" s="336"/>
      <c r="D9" s="336"/>
      <c r="E9" s="336"/>
      <c r="F9" s="336"/>
    </row>
    <row r="10" spans="1:9" s="335" customFormat="1" ht="17.25" customHeight="1">
      <c r="B10" s="344"/>
      <c r="C10" s="336"/>
      <c r="D10" s="336"/>
      <c r="E10" s="336"/>
      <c r="F10" s="336"/>
    </row>
    <row r="11" spans="1:9" ht="30" customHeight="1">
      <c r="A11" s="335"/>
      <c r="B11" s="575" t="s">
        <v>642</v>
      </c>
      <c r="C11" s="576"/>
      <c r="D11" s="587" t="s">
        <v>803</v>
      </c>
      <c r="E11" s="588"/>
      <c r="F11" s="347"/>
      <c r="G11" s="348"/>
      <c r="H11" s="343"/>
      <c r="I11" s="335"/>
    </row>
    <row r="12" spans="1:9" ht="30" customHeight="1">
      <c r="A12" s="335"/>
      <c r="B12" s="589">
        <f>E7</f>
        <v>0</v>
      </c>
      <c r="C12" s="590"/>
      <c r="D12" s="591">
        <f>F7</f>
        <v>0</v>
      </c>
      <c r="E12" s="592"/>
      <c r="F12" s="347"/>
      <c r="G12" s="348"/>
      <c r="H12" s="343"/>
      <c r="I12" s="335"/>
    </row>
    <row r="13" spans="1:9" s="335" customFormat="1" ht="17.25" customHeight="1">
      <c r="B13" s="336"/>
      <c r="C13" s="336"/>
      <c r="D13" s="336"/>
      <c r="E13" s="336"/>
      <c r="F13" s="336"/>
    </row>
  </sheetData>
  <customSheetViews>
    <customSheetView guid="{9B008D34-F000-412D-B848-95502D7DC370}" showPageBreaks="1" printArea="1" view="pageBreakPreview">
      <selection activeCell="O2" sqref="O2"/>
      <pageMargins left="0.39370078740157483" right="0.39370078740157483" top="0.78740157480314965" bottom="0.59055118110236227" header="0.51181102362204722" footer="0.51181102362204722"/>
      <printOptions horizontalCentered="1"/>
      <pageSetup paperSize="9" scale="70" orientation="landscape" horizontalDpi="300" verticalDpi="300" r:id="rId1"/>
      <headerFooter alignWithMargins="0"/>
    </customSheetView>
  </customSheetViews>
  <mergeCells count="10">
    <mergeCell ref="B11:C11"/>
    <mergeCell ref="D11:E11"/>
    <mergeCell ref="B12:C12"/>
    <mergeCell ref="D12:E12"/>
    <mergeCell ref="B7:D7"/>
    <mergeCell ref="G7:H7"/>
    <mergeCell ref="B5:D6"/>
    <mergeCell ref="E5:E6"/>
    <mergeCell ref="F5:F6"/>
    <mergeCell ref="G5:H6"/>
  </mergeCells>
  <phoneticPr fontId="2"/>
  <printOptions horizontalCentered="1" gridLinesSet="0"/>
  <pageMargins left="0.98425196850393704" right="0.98425196850393704" top="0.98425196850393704" bottom="0.98425196850393704" header="0.31496062992125984" footer="0.31496062992125984"/>
  <pageSetup paperSize="9" scale="63"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A1:U57"/>
  <sheetViews>
    <sheetView tabSelected="1" view="pageBreakPreview" zoomScale="80" zoomScaleNormal="70" zoomScaleSheetLayoutView="80" workbookViewId="0">
      <pane xSplit="2" ySplit="7" topLeftCell="C8" activePane="bottomRight" state="frozen"/>
      <selection activeCell="E20" sqref="E20"/>
      <selection pane="topRight" activeCell="E20" sqref="E20"/>
      <selection pane="bottomLeft" activeCell="E20" sqref="E20"/>
      <selection pane="bottomRight" activeCell="G13" sqref="G13"/>
    </sheetView>
  </sheetViews>
  <sheetFormatPr defaultColWidth="12.625" defaultRowHeight="12"/>
  <cols>
    <col min="1" max="1" width="4" style="56" bestFit="1" customWidth="1"/>
    <col min="2" max="2" width="3.75" style="56" customWidth="1"/>
    <col min="3" max="3" width="27.5" style="56" customWidth="1"/>
    <col min="4" max="14" width="16.125" style="56" customWidth="1"/>
    <col min="15" max="16" width="17.125" style="56" customWidth="1"/>
    <col min="17" max="18" width="16.125" style="56" customWidth="1"/>
    <col min="19" max="19" width="39.375" style="56" customWidth="1"/>
    <col min="20" max="20" width="3" style="56" bestFit="1" customWidth="1"/>
    <col min="21" max="21" width="10.75" style="56" hidden="1" customWidth="1"/>
    <col min="22" max="16384" width="12.625" style="56"/>
  </cols>
  <sheetData>
    <row r="1" spans="1:21" ht="12.75" customHeight="1">
      <c r="B1" s="293" t="s">
        <v>147</v>
      </c>
      <c r="C1" s="293"/>
    </row>
    <row r="2" spans="1:21" ht="12.75" customHeight="1">
      <c r="B2" s="559" t="s">
        <v>765</v>
      </c>
      <c r="C2" s="559"/>
      <c r="D2" s="559"/>
      <c r="E2" s="559"/>
      <c r="F2" s="559"/>
      <c r="G2" s="559"/>
      <c r="H2" s="559"/>
      <c r="I2" s="559"/>
      <c r="J2" s="559"/>
      <c r="K2" s="559"/>
      <c r="L2" s="559"/>
      <c r="M2" s="559"/>
      <c r="N2" s="559"/>
      <c r="O2" s="559"/>
      <c r="P2" s="559"/>
      <c r="Q2" s="559"/>
      <c r="R2" s="559"/>
      <c r="S2" s="559"/>
    </row>
    <row r="3" spans="1:21" ht="12.75" customHeight="1">
      <c r="N3" s="506" t="s">
        <v>650</v>
      </c>
      <c r="O3" s="506"/>
      <c r="P3" s="506"/>
      <c r="Q3" s="506"/>
      <c r="R3" s="506"/>
      <c r="S3" s="506"/>
      <c r="T3" s="68"/>
    </row>
    <row r="4" spans="1:21" ht="4.1500000000000004" customHeight="1">
      <c r="F4" s="68"/>
      <c r="G4" s="68"/>
      <c r="I4" s="68"/>
    </row>
    <row r="5" spans="1:21" ht="51.6" customHeight="1">
      <c r="B5" s="507" t="s">
        <v>645</v>
      </c>
      <c r="C5" s="508"/>
      <c r="D5" s="79" t="s">
        <v>595</v>
      </c>
      <c r="E5" s="78" t="s">
        <v>596</v>
      </c>
      <c r="F5" s="78" t="s">
        <v>597</v>
      </c>
      <c r="G5" s="78" t="s">
        <v>692</v>
      </c>
      <c r="H5" s="77" t="s">
        <v>14</v>
      </c>
      <c r="I5" s="78" t="s">
        <v>610</v>
      </c>
      <c r="J5" s="79" t="s">
        <v>614</v>
      </c>
      <c r="K5" s="79" t="s">
        <v>157</v>
      </c>
      <c r="L5" s="79" t="s">
        <v>684</v>
      </c>
      <c r="M5" s="79" t="s">
        <v>654</v>
      </c>
      <c r="N5" s="78" t="s">
        <v>685</v>
      </c>
      <c r="O5" s="77" t="s">
        <v>764</v>
      </c>
      <c r="P5" s="77" t="s">
        <v>804</v>
      </c>
      <c r="Q5" s="79" t="s">
        <v>161</v>
      </c>
      <c r="R5" s="79" t="s">
        <v>686</v>
      </c>
      <c r="S5" s="79" t="s">
        <v>841</v>
      </c>
      <c r="U5" s="160"/>
    </row>
    <row r="6" spans="1:21" s="298" customFormat="1" ht="24">
      <c r="B6" s="115"/>
      <c r="C6" s="81"/>
      <c r="D6" s="80" t="s">
        <v>611</v>
      </c>
      <c r="E6" s="80" t="s">
        <v>612</v>
      </c>
      <c r="F6" s="80" t="s">
        <v>602</v>
      </c>
      <c r="G6" s="80" t="s">
        <v>603</v>
      </c>
      <c r="H6" s="108" t="s">
        <v>615</v>
      </c>
      <c r="I6" s="80" t="s">
        <v>613</v>
      </c>
      <c r="J6" s="280" t="s">
        <v>617</v>
      </c>
      <c r="K6" s="80" t="s">
        <v>690</v>
      </c>
      <c r="L6" s="80"/>
      <c r="M6" s="80"/>
      <c r="N6" s="80" t="s">
        <v>616</v>
      </c>
      <c r="O6" s="108" t="s">
        <v>800</v>
      </c>
      <c r="P6" s="108"/>
      <c r="Q6" s="108" t="s">
        <v>687</v>
      </c>
      <c r="R6" s="108" t="s">
        <v>688</v>
      </c>
      <c r="S6" s="80"/>
    </row>
    <row r="7" spans="1:21">
      <c r="A7" s="260"/>
      <c r="B7" s="123"/>
      <c r="C7" s="84"/>
      <c r="D7" s="85" t="s">
        <v>10</v>
      </c>
      <c r="E7" s="85" t="s">
        <v>10</v>
      </c>
      <c r="F7" s="85" t="s">
        <v>10</v>
      </c>
      <c r="G7" s="85" t="s">
        <v>10</v>
      </c>
      <c r="H7" s="85" t="s">
        <v>10</v>
      </c>
      <c r="I7" s="85" t="s">
        <v>10</v>
      </c>
      <c r="J7" s="85" t="s">
        <v>10</v>
      </c>
      <c r="K7" s="85" t="s">
        <v>10</v>
      </c>
      <c r="L7" s="85" t="s">
        <v>10</v>
      </c>
      <c r="M7" s="85" t="s">
        <v>10</v>
      </c>
      <c r="N7" s="85"/>
      <c r="O7" s="85" t="s">
        <v>10</v>
      </c>
      <c r="P7" s="85"/>
      <c r="Q7" s="85" t="s">
        <v>10</v>
      </c>
      <c r="R7" s="85" t="s">
        <v>10</v>
      </c>
      <c r="S7" s="85"/>
      <c r="U7" s="173"/>
    </row>
    <row r="8" spans="1:21" s="64" customFormat="1" ht="56.25" customHeight="1">
      <c r="B8" s="598" t="s">
        <v>823</v>
      </c>
      <c r="C8" s="599"/>
      <c r="D8" s="102"/>
      <c r="E8" s="102"/>
      <c r="F8" s="102"/>
      <c r="G8" s="102"/>
      <c r="H8" s="103">
        <f t="shared" ref="H8" si="0">MIN(F8,G8)</f>
        <v>0</v>
      </c>
      <c r="I8" s="103">
        <f t="shared" ref="I8" si="1">D8-E8</f>
        <v>0</v>
      </c>
      <c r="J8" s="103">
        <f>ROUNDDOWN(MIN(H8,I8),-3)</f>
        <v>0</v>
      </c>
      <c r="K8" s="102"/>
      <c r="L8" s="102"/>
      <c r="M8" s="102"/>
      <c r="N8" s="104" t="s">
        <v>735</v>
      </c>
      <c r="O8" s="117">
        <f>ROUNDDOWN(MIN(J8,K8),-3)</f>
        <v>0</v>
      </c>
      <c r="P8" s="105"/>
      <c r="Q8" s="105"/>
      <c r="R8" s="117">
        <f>Q8-O8</f>
        <v>0</v>
      </c>
      <c r="S8" s="205"/>
      <c r="T8" s="258"/>
      <c r="U8" s="170" t="str">
        <f>IFERROR(VLOOKUP(#REF!,【参考】算出区分!$C$2:$E$67,2,0),"")</f>
        <v/>
      </c>
    </row>
    <row r="9" spans="1:21" s="64" customFormat="1" ht="56.25" customHeight="1">
      <c r="B9" s="600" t="s">
        <v>824</v>
      </c>
      <c r="C9" s="601"/>
      <c r="D9" s="102"/>
      <c r="E9" s="102"/>
      <c r="F9" s="102"/>
      <c r="G9" s="102"/>
      <c r="H9" s="103">
        <f t="shared" ref="H9:H21" si="2">MIN(F9,G9)</f>
        <v>0</v>
      </c>
      <c r="I9" s="103">
        <f t="shared" ref="I9:I21" si="3">D9-E9</f>
        <v>0</v>
      </c>
      <c r="J9" s="103">
        <f t="shared" ref="J9:J21" si="4">ROUNDDOWN(MIN(H9,I9),-3)</f>
        <v>0</v>
      </c>
      <c r="K9" s="102"/>
      <c r="L9" s="102"/>
      <c r="M9" s="102"/>
      <c r="N9" s="104" t="s">
        <v>727</v>
      </c>
      <c r="O9" s="117">
        <f t="shared" ref="O9:O28" si="5">ROUNDDOWN(MIN(J9,K9),-3)</f>
        <v>0</v>
      </c>
      <c r="P9" s="105"/>
      <c r="Q9" s="105"/>
      <c r="R9" s="117">
        <f t="shared" ref="R9:R21" si="6">Q9-O9</f>
        <v>0</v>
      </c>
      <c r="S9" s="205"/>
      <c r="T9" s="258"/>
      <c r="U9" s="170" t="str">
        <f>IFERROR(VLOOKUP(#REF!,【参考】算出区分!$C$2:$E$67,2,0),"")</f>
        <v/>
      </c>
    </row>
    <row r="10" spans="1:21" s="64" customFormat="1" ht="56.25" customHeight="1">
      <c r="B10" s="513" t="s">
        <v>825</v>
      </c>
      <c r="C10" s="514"/>
      <c r="D10" s="102"/>
      <c r="E10" s="102"/>
      <c r="F10" s="102"/>
      <c r="G10" s="102"/>
      <c r="H10" s="103">
        <f t="shared" si="2"/>
        <v>0</v>
      </c>
      <c r="I10" s="103">
        <f t="shared" si="3"/>
        <v>0</v>
      </c>
      <c r="J10" s="103">
        <f t="shared" si="4"/>
        <v>0</v>
      </c>
      <c r="K10" s="102"/>
      <c r="L10" s="102"/>
      <c r="M10" s="102"/>
      <c r="N10" s="104" t="s">
        <v>727</v>
      </c>
      <c r="O10" s="117">
        <f t="shared" si="5"/>
        <v>0</v>
      </c>
      <c r="P10" s="105"/>
      <c r="Q10" s="105"/>
      <c r="R10" s="117">
        <f t="shared" si="6"/>
        <v>0</v>
      </c>
      <c r="S10" s="205"/>
      <c r="T10" s="258"/>
      <c r="U10" s="170" t="str">
        <f>IFERROR(VLOOKUP(#REF!,【参考】算出区分!$C$2:$E$67,2,0),"")</f>
        <v/>
      </c>
    </row>
    <row r="11" spans="1:21" s="64" customFormat="1" ht="56.25" customHeight="1">
      <c r="B11" s="513" t="s">
        <v>826</v>
      </c>
      <c r="C11" s="514"/>
      <c r="D11" s="102"/>
      <c r="E11" s="102"/>
      <c r="F11" s="102"/>
      <c r="G11" s="102"/>
      <c r="H11" s="103">
        <f>MIN(F11,G11)</f>
        <v>0</v>
      </c>
      <c r="I11" s="103">
        <f>D11-E11</f>
        <v>0</v>
      </c>
      <c r="J11" s="103">
        <f t="shared" si="4"/>
        <v>0</v>
      </c>
      <c r="K11" s="102"/>
      <c r="L11" s="102"/>
      <c r="M11" s="102"/>
      <c r="N11" s="104" t="s">
        <v>727</v>
      </c>
      <c r="O11" s="117">
        <f t="shared" si="5"/>
        <v>0</v>
      </c>
      <c r="P11" s="105"/>
      <c r="Q11" s="105"/>
      <c r="R11" s="117">
        <f t="shared" si="6"/>
        <v>0</v>
      </c>
      <c r="S11" s="205"/>
      <c r="T11" s="258"/>
      <c r="U11" s="170" t="str">
        <f>IFERROR(VLOOKUP(#REF!,【参考】算出区分!$C$2:$E$67,2,0),"")</f>
        <v/>
      </c>
    </row>
    <row r="12" spans="1:21" s="64" customFormat="1" ht="56.25" customHeight="1">
      <c r="B12" s="596" t="s">
        <v>827</v>
      </c>
      <c r="C12" s="597"/>
      <c r="D12" s="102"/>
      <c r="E12" s="102"/>
      <c r="F12" s="102"/>
      <c r="G12" s="102"/>
      <c r="H12" s="103">
        <f t="shared" ref="H12" si="7">MIN(F12,G12)</f>
        <v>0</v>
      </c>
      <c r="I12" s="103">
        <f t="shared" ref="I12" si="8">D12-E12</f>
        <v>0</v>
      </c>
      <c r="J12" s="103">
        <f t="shared" si="4"/>
        <v>0</v>
      </c>
      <c r="K12" s="102"/>
      <c r="L12" s="102"/>
      <c r="M12" s="102"/>
      <c r="N12" s="104" t="s">
        <v>727</v>
      </c>
      <c r="O12" s="117">
        <f t="shared" si="5"/>
        <v>0</v>
      </c>
      <c r="P12" s="105"/>
      <c r="Q12" s="105"/>
      <c r="R12" s="117">
        <f t="shared" si="6"/>
        <v>0</v>
      </c>
      <c r="S12" s="205"/>
      <c r="T12" s="258"/>
      <c r="U12" s="170" t="str">
        <f>IFERROR(VLOOKUP(#REF!,[3]【参考】算出区分!$C$2:$E$67,2,0),"")</f>
        <v/>
      </c>
    </row>
    <row r="13" spans="1:21" s="64" customFormat="1" ht="56.25" customHeight="1">
      <c r="B13" s="596" t="s">
        <v>811</v>
      </c>
      <c r="C13" s="597"/>
      <c r="D13" s="102"/>
      <c r="E13" s="102"/>
      <c r="F13" s="102"/>
      <c r="G13" s="102"/>
      <c r="H13" s="103">
        <f t="shared" si="2"/>
        <v>0</v>
      </c>
      <c r="I13" s="103">
        <f t="shared" si="3"/>
        <v>0</v>
      </c>
      <c r="J13" s="103">
        <f t="shared" si="4"/>
        <v>0</v>
      </c>
      <c r="K13" s="102"/>
      <c r="L13" s="102"/>
      <c r="M13" s="102"/>
      <c r="N13" s="104" t="s">
        <v>727</v>
      </c>
      <c r="O13" s="117">
        <f t="shared" si="5"/>
        <v>0</v>
      </c>
      <c r="P13" s="105"/>
      <c r="Q13" s="105"/>
      <c r="R13" s="117">
        <f t="shared" si="6"/>
        <v>0</v>
      </c>
      <c r="S13" s="205"/>
      <c r="T13" s="258"/>
      <c r="U13" s="170" t="str">
        <f>IFERROR(VLOOKUP(#REF!,【参考】算出区分!$C$2:$E$67,2,0),"")</f>
        <v/>
      </c>
    </row>
    <row r="14" spans="1:21" s="64" customFormat="1" ht="56.25" customHeight="1">
      <c r="B14" s="596" t="s">
        <v>812</v>
      </c>
      <c r="C14" s="597"/>
      <c r="D14" s="102"/>
      <c r="E14" s="102"/>
      <c r="F14" s="102"/>
      <c r="G14" s="102"/>
      <c r="H14" s="103">
        <f t="shared" si="2"/>
        <v>0</v>
      </c>
      <c r="I14" s="103">
        <f t="shared" si="3"/>
        <v>0</v>
      </c>
      <c r="J14" s="103">
        <f t="shared" si="4"/>
        <v>0</v>
      </c>
      <c r="K14" s="102"/>
      <c r="L14" s="102"/>
      <c r="M14" s="102"/>
      <c r="N14" s="104" t="s">
        <v>727</v>
      </c>
      <c r="O14" s="117">
        <f t="shared" si="5"/>
        <v>0</v>
      </c>
      <c r="P14" s="105"/>
      <c r="Q14" s="105"/>
      <c r="R14" s="117">
        <f t="shared" si="6"/>
        <v>0</v>
      </c>
      <c r="S14" s="205"/>
      <c r="T14" s="258"/>
      <c r="U14" s="170" t="str">
        <f>IFERROR(VLOOKUP(#REF!,【参考】算出区分!$C$2:$E$67,2,0),"")</f>
        <v/>
      </c>
    </row>
    <row r="15" spans="1:21" s="64" customFormat="1" ht="56.25" customHeight="1">
      <c r="B15" s="596" t="s">
        <v>813</v>
      </c>
      <c r="C15" s="597"/>
      <c r="D15" s="102"/>
      <c r="E15" s="102"/>
      <c r="F15" s="102"/>
      <c r="G15" s="102"/>
      <c r="H15" s="103">
        <f>MIN(F15,G15)</f>
        <v>0</v>
      </c>
      <c r="I15" s="103">
        <f>D15-E15</f>
        <v>0</v>
      </c>
      <c r="J15" s="103">
        <f t="shared" si="4"/>
        <v>0</v>
      </c>
      <c r="K15" s="102"/>
      <c r="L15" s="102"/>
      <c r="M15" s="102"/>
      <c r="N15" s="104" t="s">
        <v>727</v>
      </c>
      <c r="O15" s="117">
        <f t="shared" si="5"/>
        <v>0</v>
      </c>
      <c r="P15" s="105"/>
      <c r="Q15" s="105"/>
      <c r="R15" s="117">
        <f t="shared" si="6"/>
        <v>0</v>
      </c>
      <c r="S15" s="205"/>
      <c r="T15" s="258"/>
      <c r="U15" s="170" t="str">
        <f>IFERROR(VLOOKUP(#REF!,【参考】算出区分!$C$2:$E$67,2,0),"")</f>
        <v/>
      </c>
    </row>
    <row r="16" spans="1:21" s="64" customFormat="1" ht="56.25" customHeight="1">
      <c r="B16" s="596" t="s">
        <v>828</v>
      </c>
      <c r="C16" s="597"/>
      <c r="D16" s="102"/>
      <c r="E16" s="102"/>
      <c r="F16" s="102"/>
      <c r="G16" s="102"/>
      <c r="H16" s="103">
        <f>MIN(F16,G16)</f>
        <v>0</v>
      </c>
      <c r="I16" s="103">
        <f>D16-E16</f>
        <v>0</v>
      </c>
      <c r="J16" s="103">
        <f t="shared" si="4"/>
        <v>0</v>
      </c>
      <c r="K16" s="102"/>
      <c r="L16" s="102"/>
      <c r="M16" s="102"/>
      <c r="N16" s="104" t="s">
        <v>727</v>
      </c>
      <c r="O16" s="117">
        <f t="shared" si="5"/>
        <v>0</v>
      </c>
      <c r="P16" s="105"/>
      <c r="Q16" s="105"/>
      <c r="R16" s="117">
        <f t="shared" si="6"/>
        <v>0</v>
      </c>
      <c r="S16" s="205"/>
      <c r="T16" s="258"/>
      <c r="U16" s="170" t="str">
        <f>IFERROR(VLOOKUP(#REF!,【参考】算出区分!$C$2:$E$67,2,0),"")</f>
        <v/>
      </c>
    </row>
    <row r="17" spans="2:21" s="64" customFormat="1" ht="56.25" customHeight="1">
      <c r="B17" s="596" t="s">
        <v>815</v>
      </c>
      <c r="C17" s="597"/>
      <c r="D17" s="102"/>
      <c r="E17" s="102"/>
      <c r="F17" s="102"/>
      <c r="G17" s="102"/>
      <c r="H17" s="103">
        <f t="shared" si="2"/>
        <v>0</v>
      </c>
      <c r="I17" s="103">
        <f t="shared" si="3"/>
        <v>0</v>
      </c>
      <c r="J17" s="103">
        <f t="shared" si="4"/>
        <v>0</v>
      </c>
      <c r="K17" s="102"/>
      <c r="L17" s="102"/>
      <c r="M17" s="102"/>
      <c r="N17" s="104" t="s">
        <v>727</v>
      </c>
      <c r="O17" s="117">
        <f t="shared" si="5"/>
        <v>0</v>
      </c>
      <c r="P17" s="105"/>
      <c r="Q17" s="105"/>
      <c r="R17" s="117">
        <f t="shared" si="6"/>
        <v>0</v>
      </c>
      <c r="S17" s="205"/>
      <c r="T17" s="258"/>
      <c r="U17" s="170" t="str">
        <f>IFERROR(VLOOKUP(#REF!,【参考】算出区分!$C$2:$E$67,2,0),"")</f>
        <v/>
      </c>
    </row>
    <row r="18" spans="2:21" s="64" customFormat="1" ht="56.25" customHeight="1">
      <c r="B18" s="596" t="s">
        <v>816</v>
      </c>
      <c r="C18" s="597"/>
      <c r="D18" s="102"/>
      <c r="E18" s="102"/>
      <c r="F18" s="102"/>
      <c r="G18" s="102"/>
      <c r="H18" s="103">
        <f t="shared" si="2"/>
        <v>0</v>
      </c>
      <c r="I18" s="103">
        <f t="shared" si="3"/>
        <v>0</v>
      </c>
      <c r="J18" s="103">
        <f t="shared" si="4"/>
        <v>0</v>
      </c>
      <c r="K18" s="102"/>
      <c r="L18" s="102"/>
      <c r="M18" s="102"/>
      <c r="N18" s="104" t="s">
        <v>727</v>
      </c>
      <c r="O18" s="117">
        <f t="shared" si="5"/>
        <v>0</v>
      </c>
      <c r="P18" s="105"/>
      <c r="Q18" s="105"/>
      <c r="R18" s="117">
        <f t="shared" si="6"/>
        <v>0</v>
      </c>
      <c r="S18" s="205"/>
      <c r="T18" s="258"/>
      <c r="U18" s="170" t="str">
        <f>IFERROR(VLOOKUP(#REF!,【参考】算出区分!$C$2:$E$67,2,0),"")</f>
        <v/>
      </c>
    </row>
    <row r="19" spans="2:21" s="64" customFormat="1" ht="56.25" customHeight="1">
      <c r="B19" s="596" t="s">
        <v>829</v>
      </c>
      <c r="C19" s="597"/>
      <c r="D19" s="102"/>
      <c r="E19" s="102"/>
      <c r="F19" s="102"/>
      <c r="G19" s="102"/>
      <c r="H19" s="103">
        <f>MIN(F19,G19)</f>
        <v>0</v>
      </c>
      <c r="I19" s="103">
        <f>D19-E19</f>
        <v>0</v>
      </c>
      <c r="J19" s="103">
        <f t="shared" si="4"/>
        <v>0</v>
      </c>
      <c r="K19" s="102"/>
      <c r="L19" s="102"/>
      <c r="M19" s="102"/>
      <c r="N19" s="104" t="s">
        <v>727</v>
      </c>
      <c r="O19" s="117">
        <f t="shared" si="5"/>
        <v>0</v>
      </c>
      <c r="P19" s="105"/>
      <c r="Q19" s="105"/>
      <c r="R19" s="117">
        <f t="shared" si="6"/>
        <v>0</v>
      </c>
      <c r="S19" s="205"/>
      <c r="T19" s="258"/>
      <c r="U19" s="170" t="str">
        <f>IFERROR(VLOOKUP(#REF!,【参考】算出区分!$C$2:$E$67,2,0),"")</f>
        <v/>
      </c>
    </row>
    <row r="20" spans="2:21" s="64" customFormat="1" ht="56.25" customHeight="1">
      <c r="B20" s="596" t="s">
        <v>830</v>
      </c>
      <c r="C20" s="597"/>
      <c r="D20" s="102"/>
      <c r="E20" s="102"/>
      <c r="F20" s="102"/>
      <c r="G20" s="102"/>
      <c r="H20" s="103">
        <f>MIN(F20,G20)</f>
        <v>0</v>
      </c>
      <c r="I20" s="103">
        <f>D20-E20</f>
        <v>0</v>
      </c>
      <c r="J20" s="103">
        <f t="shared" si="4"/>
        <v>0</v>
      </c>
      <c r="K20" s="102"/>
      <c r="L20" s="102"/>
      <c r="M20" s="102"/>
      <c r="N20" s="104" t="s">
        <v>727</v>
      </c>
      <c r="O20" s="117">
        <f>ROUNDDOWN(MIN(J20,K20),-3)</f>
        <v>0</v>
      </c>
      <c r="P20" s="105"/>
      <c r="Q20" s="105"/>
      <c r="R20" s="117">
        <f t="shared" si="6"/>
        <v>0</v>
      </c>
      <c r="S20" s="205"/>
      <c r="T20" s="258"/>
      <c r="U20" s="170" t="str">
        <f>IFERROR(VLOOKUP(#REF!,【参考】算出区分!$C$2:$E$67,2,0),"")</f>
        <v/>
      </c>
    </row>
    <row r="21" spans="2:21" s="64" customFormat="1" ht="56.25" customHeight="1">
      <c r="B21" s="596" t="s">
        <v>819</v>
      </c>
      <c r="C21" s="597"/>
      <c r="D21" s="106"/>
      <c r="E21" s="106"/>
      <c r="F21" s="106"/>
      <c r="G21" s="106"/>
      <c r="H21" s="206">
        <f t="shared" si="2"/>
        <v>0</v>
      </c>
      <c r="I21" s="206">
        <f t="shared" si="3"/>
        <v>0</v>
      </c>
      <c r="J21" s="206">
        <f t="shared" si="4"/>
        <v>0</v>
      </c>
      <c r="K21" s="106"/>
      <c r="L21" s="106"/>
      <c r="M21" s="106"/>
      <c r="N21" s="261" t="s">
        <v>727</v>
      </c>
      <c r="O21" s="117">
        <f t="shared" si="5"/>
        <v>0</v>
      </c>
      <c r="P21" s="252"/>
      <c r="Q21" s="252"/>
      <c r="R21" s="262">
        <f t="shared" si="6"/>
        <v>0</v>
      </c>
      <c r="S21" s="253"/>
      <c r="T21" s="258"/>
      <c r="U21" s="170" t="str">
        <f>IFERROR(VLOOKUP(#REF!,【参考】算出区分!$C$2:$E$67,2,0),"")</f>
        <v/>
      </c>
    </row>
    <row r="22" spans="2:21" s="64" customFormat="1" ht="56.25" customHeight="1">
      <c r="B22" s="600" t="s">
        <v>831</v>
      </c>
      <c r="C22" s="601"/>
      <c r="D22" s="106"/>
      <c r="E22" s="106"/>
      <c r="F22" s="106"/>
      <c r="G22" s="106"/>
      <c r="H22" s="206">
        <f t="shared" ref="H22:H23" si="9">MIN(F22,G22)</f>
        <v>0</v>
      </c>
      <c r="I22" s="206">
        <f t="shared" ref="I22:I23" si="10">D22-E22</f>
        <v>0</v>
      </c>
      <c r="J22" s="206">
        <f t="shared" ref="J22:J23" si="11">ROUNDDOWN(MIN(H22,I22),-3)</f>
        <v>0</v>
      </c>
      <c r="K22" s="106"/>
      <c r="L22" s="106"/>
      <c r="M22" s="106"/>
      <c r="N22" s="261" t="s">
        <v>728</v>
      </c>
      <c r="O22" s="117">
        <f>ROUNDDOWN(MIN(J22,K22),-3)</f>
        <v>0</v>
      </c>
      <c r="P22" s="252"/>
      <c r="Q22" s="252"/>
      <c r="R22" s="262">
        <f>Q22-O22</f>
        <v>0</v>
      </c>
      <c r="S22" s="439"/>
      <c r="T22" s="258"/>
      <c r="U22" s="354"/>
    </row>
    <row r="23" spans="2:21" s="64" customFormat="1" ht="56.25" customHeight="1">
      <c r="B23" s="600" t="s">
        <v>832</v>
      </c>
      <c r="C23" s="601"/>
      <c r="D23" s="102"/>
      <c r="E23" s="102"/>
      <c r="F23" s="102"/>
      <c r="G23" s="102"/>
      <c r="H23" s="103">
        <f t="shared" si="9"/>
        <v>0</v>
      </c>
      <c r="I23" s="103">
        <f t="shared" si="10"/>
        <v>0</v>
      </c>
      <c r="J23" s="103">
        <f t="shared" si="11"/>
        <v>0</v>
      </c>
      <c r="K23" s="102"/>
      <c r="L23" s="102"/>
      <c r="M23" s="102"/>
      <c r="N23" s="104" t="s">
        <v>739</v>
      </c>
      <c r="O23" s="117">
        <f>ROUNDDOWN(MIN(J23,K23),-3)</f>
        <v>0</v>
      </c>
      <c r="P23" s="105"/>
      <c r="Q23" s="105"/>
      <c r="R23" s="117">
        <f>Q23-O23</f>
        <v>0</v>
      </c>
      <c r="S23" s="353"/>
      <c r="T23" s="258"/>
      <c r="U23" s="354"/>
    </row>
    <row r="24" spans="2:21" s="64" customFormat="1" ht="56.25" customHeight="1">
      <c r="B24" s="600" t="s">
        <v>833</v>
      </c>
      <c r="C24" s="601"/>
      <c r="D24" s="102"/>
      <c r="E24" s="102"/>
      <c r="F24" s="102"/>
      <c r="G24" s="102"/>
      <c r="H24" s="103">
        <f>MIN(F24,G24)</f>
        <v>0</v>
      </c>
      <c r="I24" s="103">
        <f>D24-E24</f>
        <v>0</v>
      </c>
      <c r="J24" s="103">
        <f>ROUNDDOWN(MIN(H24,I24),-3)</f>
        <v>0</v>
      </c>
      <c r="K24" s="102"/>
      <c r="L24" s="102"/>
      <c r="M24" s="102"/>
      <c r="N24" s="104" t="s">
        <v>728</v>
      </c>
      <c r="O24" s="117">
        <f>ROUNDDOWN(MIN(J24,K24),-3)</f>
        <v>0</v>
      </c>
      <c r="P24" s="105"/>
      <c r="Q24" s="105"/>
      <c r="R24" s="117">
        <f>Q24-O24</f>
        <v>0</v>
      </c>
      <c r="S24" s="353"/>
      <c r="T24" s="258"/>
      <c r="U24" s="354"/>
    </row>
    <row r="25" spans="2:21" s="64" customFormat="1" ht="83.25" customHeight="1">
      <c r="B25" s="513" t="s">
        <v>820</v>
      </c>
      <c r="C25" s="514"/>
      <c r="D25" s="106"/>
      <c r="E25" s="106"/>
      <c r="F25" s="106"/>
      <c r="G25" s="106"/>
      <c r="H25" s="206">
        <f t="shared" ref="H25" si="12">MIN(F25,G25)</f>
        <v>0</v>
      </c>
      <c r="I25" s="206">
        <f t="shared" ref="I25" si="13">D25-E25</f>
        <v>0</v>
      </c>
      <c r="J25" s="206">
        <f t="shared" ref="J25" si="14">ROUNDDOWN(MIN(H25,I25),-3)</f>
        <v>0</v>
      </c>
      <c r="K25" s="106"/>
      <c r="L25" s="106"/>
      <c r="M25" s="106"/>
      <c r="N25" s="261" t="s">
        <v>727</v>
      </c>
      <c r="O25" s="117">
        <f t="shared" si="5"/>
        <v>0</v>
      </c>
      <c r="P25" s="252"/>
      <c r="Q25" s="252"/>
      <c r="R25" s="262">
        <f t="shared" ref="R25" si="15">Q25-O25</f>
        <v>0</v>
      </c>
      <c r="S25" s="253"/>
      <c r="T25" s="258"/>
      <c r="U25" s="354"/>
    </row>
    <row r="26" spans="2:21" s="64" customFormat="1" ht="56.25" customHeight="1">
      <c r="B26" s="596" t="s">
        <v>821</v>
      </c>
      <c r="C26" s="597"/>
      <c r="D26" s="106"/>
      <c r="E26" s="106"/>
      <c r="F26" s="106"/>
      <c r="G26" s="106"/>
      <c r="H26" s="206">
        <f t="shared" ref="H26" si="16">MIN(F26,G26)</f>
        <v>0</v>
      </c>
      <c r="I26" s="206">
        <f t="shared" ref="I26" si="17">D26-E26</f>
        <v>0</v>
      </c>
      <c r="J26" s="206">
        <f t="shared" ref="J26" si="18">ROUNDDOWN(MIN(H26,I26),-3)</f>
        <v>0</v>
      </c>
      <c r="K26" s="106"/>
      <c r="L26" s="106"/>
      <c r="M26" s="106"/>
      <c r="N26" s="261" t="s">
        <v>727</v>
      </c>
      <c r="O26" s="117">
        <f t="shared" si="5"/>
        <v>0</v>
      </c>
      <c r="P26" s="252"/>
      <c r="Q26" s="252"/>
      <c r="R26" s="262">
        <f t="shared" ref="R26" si="19">Q26-O26</f>
        <v>0</v>
      </c>
      <c r="S26" s="253"/>
      <c r="T26" s="258"/>
      <c r="U26" s="354"/>
    </row>
    <row r="27" spans="2:21" s="64" customFormat="1" ht="56.25" customHeight="1">
      <c r="B27" s="596" t="s">
        <v>822</v>
      </c>
      <c r="C27" s="597"/>
      <c r="D27" s="106"/>
      <c r="E27" s="106"/>
      <c r="F27" s="106"/>
      <c r="G27" s="106"/>
      <c r="H27" s="206">
        <f t="shared" ref="H27" si="20">MIN(F27,G27)</f>
        <v>0</v>
      </c>
      <c r="I27" s="206">
        <f t="shared" ref="I27" si="21">D27-E27</f>
        <v>0</v>
      </c>
      <c r="J27" s="206">
        <f t="shared" ref="J27" si="22">ROUNDDOWN(MIN(H27,I27),-3)</f>
        <v>0</v>
      </c>
      <c r="K27" s="106"/>
      <c r="L27" s="106"/>
      <c r="M27" s="106"/>
      <c r="N27" s="261" t="s">
        <v>727</v>
      </c>
      <c r="O27" s="117">
        <f t="shared" si="5"/>
        <v>0</v>
      </c>
      <c r="P27" s="252"/>
      <c r="Q27" s="252"/>
      <c r="R27" s="262">
        <f t="shared" ref="R27" si="23">Q27-O27</f>
        <v>0</v>
      </c>
      <c r="S27" s="253"/>
      <c r="T27" s="258"/>
      <c r="U27" s="354"/>
    </row>
    <row r="28" spans="2:21" s="64" customFormat="1" ht="56.25" customHeight="1">
      <c r="B28" s="602" t="s">
        <v>834</v>
      </c>
      <c r="C28" s="603"/>
      <c r="D28" s="102"/>
      <c r="E28" s="102"/>
      <c r="F28" s="102"/>
      <c r="G28" s="102"/>
      <c r="H28" s="103">
        <f t="shared" ref="H28" si="24">MIN(F28,G28)</f>
        <v>0</v>
      </c>
      <c r="I28" s="103">
        <f t="shared" ref="I28" si="25">D28-E28</f>
        <v>0</v>
      </c>
      <c r="J28" s="103">
        <f t="shared" ref="J28" si="26">ROUNDDOWN(MIN(H28,I28),-3)</f>
        <v>0</v>
      </c>
      <c r="K28" s="102"/>
      <c r="L28" s="102"/>
      <c r="M28" s="102"/>
      <c r="N28" s="104" t="s">
        <v>728</v>
      </c>
      <c r="O28" s="117">
        <f t="shared" si="5"/>
        <v>0</v>
      </c>
      <c r="P28" s="105"/>
      <c r="Q28" s="105"/>
      <c r="R28" s="117">
        <f t="shared" ref="R28" si="27">Q28-O28</f>
        <v>0</v>
      </c>
      <c r="S28" s="353"/>
      <c r="T28" s="258"/>
      <c r="U28" s="354"/>
    </row>
    <row r="29" spans="2:21" s="64" customFormat="1" ht="56.25" customHeight="1">
      <c r="B29" s="602" t="s">
        <v>835</v>
      </c>
      <c r="C29" s="603"/>
      <c r="D29" s="102"/>
      <c r="E29" s="102"/>
      <c r="F29" s="102"/>
      <c r="G29" s="102"/>
      <c r="H29" s="103">
        <f t="shared" ref="H29" si="28">MIN(F29,G29)</f>
        <v>0</v>
      </c>
      <c r="I29" s="103">
        <f t="shared" ref="I29" si="29">D29-E29</f>
        <v>0</v>
      </c>
      <c r="J29" s="103">
        <f t="shared" ref="J29" si="30">ROUNDDOWN(MIN(H29,I29),-3)</f>
        <v>0</v>
      </c>
      <c r="K29" s="102"/>
      <c r="L29" s="102"/>
      <c r="M29" s="102"/>
      <c r="N29" s="104" t="s">
        <v>728</v>
      </c>
      <c r="O29" s="117">
        <f>ROUNDDOWN(MIN(J29,K29),-3)</f>
        <v>0</v>
      </c>
      <c r="P29" s="105"/>
      <c r="Q29" s="105"/>
      <c r="R29" s="117">
        <f t="shared" ref="R29" si="31">Q29-O29</f>
        <v>0</v>
      </c>
      <c r="S29" s="353"/>
      <c r="T29" s="258"/>
      <c r="U29" s="354"/>
    </row>
    <row r="30" spans="2:21" s="64" customFormat="1" ht="56.25" customHeight="1">
      <c r="B30" s="490" t="s">
        <v>9</v>
      </c>
      <c r="C30" s="492"/>
      <c r="D30" s="103">
        <f t="shared" ref="D30:M30" si="32">SUM(D8:D15)+SUM(D16:D29)</f>
        <v>0</v>
      </c>
      <c r="E30" s="103">
        <f t="shared" si="32"/>
        <v>0</v>
      </c>
      <c r="F30" s="103">
        <f t="shared" si="32"/>
        <v>0</v>
      </c>
      <c r="G30" s="103">
        <f t="shared" si="32"/>
        <v>0</v>
      </c>
      <c r="H30" s="103">
        <f t="shared" si="32"/>
        <v>0</v>
      </c>
      <c r="I30" s="103">
        <f t="shared" si="32"/>
        <v>0</v>
      </c>
      <c r="J30" s="103">
        <f t="shared" si="32"/>
        <v>0</v>
      </c>
      <c r="K30" s="103">
        <f t="shared" si="32"/>
        <v>0</v>
      </c>
      <c r="L30" s="103">
        <f t="shared" si="32"/>
        <v>0</v>
      </c>
      <c r="M30" s="103">
        <f t="shared" si="32"/>
        <v>0</v>
      </c>
      <c r="N30" s="103"/>
      <c r="O30" s="103">
        <f>SUM(O8:O15)+SUM(O16:O29)</f>
        <v>0</v>
      </c>
      <c r="P30" s="103"/>
      <c r="Q30" s="103">
        <f>SUM(Q8:Q15)+SUM(Q16:Q29)</f>
        <v>0</v>
      </c>
      <c r="R30" s="103">
        <f>SUM(R8:R15)+SUM(R16:R29)</f>
        <v>0</v>
      </c>
      <c r="S30" s="257"/>
    </row>
    <row r="31" spans="2:21" ht="3" customHeight="1">
      <c r="Q31" s="306"/>
      <c r="R31" s="306"/>
    </row>
    <row r="32" spans="2:21" ht="12.75" customHeight="1">
      <c r="Q32" s="305"/>
      <c r="R32" s="305"/>
    </row>
    <row r="33" spans="17:18" ht="12.75" customHeight="1">
      <c r="Q33" s="305"/>
      <c r="R33" s="305"/>
    </row>
    <row r="34" spans="17:18" ht="12.75" customHeight="1">
      <c r="Q34" s="304"/>
      <c r="R34" s="305"/>
    </row>
    <row r="35" spans="17:18">
      <c r="Q35" s="304"/>
      <c r="R35" s="305"/>
    </row>
    <row r="36" spans="17:18">
      <c r="Q36" s="304"/>
      <c r="R36" s="305"/>
    </row>
    <row r="37" spans="17:18">
      <c r="Q37" s="304"/>
      <c r="R37" s="305"/>
    </row>
    <row r="38" spans="17:18">
      <c r="Q38" s="304"/>
      <c r="R38" s="305"/>
    </row>
    <row r="39" spans="17:18">
      <c r="Q39" s="304"/>
      <c r="R39" s="305"/>
    </row>
    <row r="40" spans="17:18">
      <c r="Q40" s="305"/>
      <c r="R40" s="305"/>
    </row>
    <row r="41" spans="17:18">
      <c r="Q41" s="68"/>
      <c r="R41" s="68"/>
    </row>
    <row r="42" spans="17:18">
      <c r="Q42" s="68"/>
      <c r="R42" s="68"/>
    </row>
    <row r="43" spans="17:18">
      <c r="Q43" s="68"/>
      <c r="R43" s="68"/>
    </row>
    <row r="44" spans="17:18">
      <c r="Q44" s="68"/>
      <c r="R44" s="68"/>
    </row>
    <row r="45" spans="17:18">
      <c r="Q45" s="68"/>
      <c r="R45" s="68"/>
    </row>
    <row r="46" spans="17:18">
      <c r="Q46" s="68"/>
      <c r="R46" s="68"/>
    </row>
    <row r="47" spans="17:18">
      <c r="Q47" s="68"/>
      <c r="R47" s="68"/>
    </row>
    <row r="48" spans="17:18">
      <c r="Q48" s="201"/>
      <c r="R48" s="201"/>
    </row>
    <row r="49" spans="17:18">
      <c r="Q49" s="201"/>
      <c r="R49" s="201"/>
    </row>
    <row r="50" spans="17:18">
      <c r="Q50" s="201"/>
      <c r="R50" s="201"/>
    </row>
    <row r="51" spans="17:18">
      <c r="Q51" s="201"/>
      <c r="R51" s="201"/>
    </row>
    <row r="52" spans="17:18">
      <c r="Q52" s="201"/>
      <c r="R52" s="201"/>
    </row>
    <row r="53" spans="17:18">
      <c r="Q53" s="201"/>
      <c r="R53" s="201"/>
    </row>
    <row r="54" spans="17:18">
      <c r="Q54" s="201"/>
      <c r="R54" s="201"/>
    </row>
    <row r="55" spans="17:18">
      <c r="Q55" s="201"/>
      <c r="R55" s="201"/>
    </row>
    <row r="56" spans="17:18">
      <c r="Q56" s="201"/>
      <c r="R56" s="201"/>
    </row>
    <row r="57" spans="17:18">
      <c r="Q57" s="68"/>
      <c r="R57" s="68"/>
    </row>
  </sheetData>
  <customSheetViews>
    <customSheetView guid="{9B008D34-F000-412D-B848-95502D7DC370}" scale="60" showPageBreaks="1" printArea="1" hiddenColumns="1" view="pageBreakPreview">
      <pane xSplit="2" ySplit="7" topLeftCell="C22" activePane="bottomRight" state="frozen"/>
      <selection pane="bottomRight" activeCell="F20" sqref="F20"/>
      <rowBreaks count="1" manualBreakCount="1">
        <brk id="30" min="1" max="16" man="1"/>
      </rowBreaks>
      <pageMargins left="0.19685039370078741" right="0.19685039370078741" top="0.19685039370078741" bottom="0.19685039370078741" header="0.11811023622047245" footer="0.11811023622047245"/>
      <printOptions horizontalCentered="1" verticalCentered="1"/>
      <pageSetup paperSize="9" scale="39" orientation="landscape" blackAndWhite="1" r:id="rId1"/>
    </customSheetView>
  </customSheetViews>
  <mergeCells count="26">
    <mergeCell ref="B23:C23"/>
    <mergeCell ref="B24:C24"/>
    <mergeCell ref="B30:C30"/>
    <mergeCell ref="B20:C20"/>
    <mergeCell ref="B21:C21"/>
    <mergeCell ref="B25:C25"/>
    <mergeCell ref="B26:C26"/>
    <mergeCell ref="B29:C29"/>
    <mergeCell ref="B28:C28"/>
    <mergeCell ref="B27:C27"/>
    <mergeCell ref="B16:C16"/>
    <mergeCell ref="B17:C17"/>
    <mergeCell ref="B18:C18"/>
    <mergeCell ref="B19:C19"/>
    <mergeCell ref="B22:C22"/>
    <mergeCell ref="B2:S2"/>
    <mergeCell ref="N3:S3"/>
    <mergeCell ref="B5:C5"/>
    <mergeCell ref="B14:C14"/>
    <mergeCell ref="B15:C15"/>
    <mergeCell ref="B8:C8"/>
    <mergeCell ref="B9:C9"/>
    <mergeCell ref="B10:C10"/>
    <mergeCell ref="B11:C11"/>
    <mergeCell ref="B12:C12"/>
    <mergeCell ref="B13:C13"/>
  </mergeCells>
  <phoneticPr fontId="2"/>
  <printOptions horizontalCentered="1"/>
  <pageMargins left="0.98425196850393704" right="0.98425196850393704" top="0.98425196850393704" bottom="0.98425196850393704" header="0.31496062992125984" footer="0.31496062992125984"/>
  <pageSetup paperSize="9" scale="32" orientation="landscape" r:id="rId2"/>
  <rowBreaks count="1" manualBreakCount="1">
    <brk id="30" min="1" max="16"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pageSetUpPr fitToPage="1"/>
  </sheetPr>
  <dimension ref="A1:I35"/>
  <sheetViews>
    <sheetView view="pageBreakPreview" zoomScaleNormal="100" zoomScaleSheetLayoutView="100" workbookViewId="0">
      <selection activeCell="L13" sqref="L13"/>
    </sheetView>
  </sheetViews>
  <sheetFormatPr defaultColWidth="9" defaultRowHeight="18" customHeight="1"/>
  <cols>
    <col min="1" max="16384" width="9" style="21"/>
  </cols>
  <sheetData>
    <row r="1" spans="1:9" ht="18" customHeight="1">
      <c r="A1" s="21" t="s">
        <v>663</v>
      </c>
    </row>
    <row r="3" spans="1:9" ht="18" customHeight="1">
      <c r="H3" s="299"/>
      <c r="I3" s="300" t="s">
        <v>4</v>
      </c>
    </row>
    <row r="4" spans="1:9" ht="18" customHeight="1">
      <c r="H4" s="299"/>
      <c r="I4" s="300" t="s">
        <v>5</v>
      </c>
    </row>
    <row r="7" spans="1:9" ht="18" customHeight="1">
      <c r="A7" s="21" t="s">
        <v>28</v>
      </c>
    </row>
    <row r="10" spans="1:9" ht="18" customHeight="1">
      <c r="F10" s="24"/>
      <c r="G10" s="24"/>
      <c r="H10" s="24"/>
    </row>
    <row r="11" spans="1:9" ht="18" customHeight="1">
      <c r="F11" s="467" t="s">
        <v>798</v>
      </c>
      <c r="G11" s="467"/>
      <c r="H11" s="467"/>
    </row>
    <row r="12" spans="1:9" ht="18" customHeight="1">
      <c r="F12" s="24"/>
      <c r="G12" s="24"/>
      <c r="H12" s="24"/>
    </row>
    <row r="15" spans="1:9" ht="18" customHeight="1">
      <c r="A15" s="25" t="s">
        <v>29</v>
      </c>
      <c r="B15" s="25"/>
      <c r="C15" s="25"/>
      <c r="D15" s="25"/>
      <c r="E15" s="25"/>
      <c r="F15" s="25"/>
      <c r="G15" s="25"/>
      <c r="H15" s="25"/>
      <c r="I15" s="25"/>
    </row>
    <row r="18" spans="1:9" ht="19.5" customHeight="1">
      <c r="A18" s="466" t="s">
        <v>796</v>
      </c>
      <c r="B18" s="466"/>
      <c r="C18" s="466"/>
      <c r="D18" s="466"/>
      <c r="E18" s="466"/>
      <c r="F18" s="466"/>
      <c r="G18" s="466"/>
      <c r="H18" s="466"/>
      <c r="I18" s="466"/>
    </row>
    <row r="19" spans="1:9" ht="19.5" customHeight="1">
      <c r="A19" s="466"/>
      <c r="B19" s="466"/>
      <c r="C19" s="466"/>
      <c r="D19" s="466"/>
      <c r="E19" s="466"/>
      <c r="F19" s="466"/>
      <c r="G19" s="466"/>
      <c r="H19" s="466"/>
      <c r="I19" s="466"/>
    </row>
    <row r="20" spans="1:9" ht="19.5" customHeight="1">
      <c r="A20" s="466"/>
      <c r="B20" s="466"/>
      <c r="C20" s="466"/>
      <c r="D20" s="466"/>
      <c r="E20" s="466"/>
      <c r="F20" s="466"/>
      <c r="G20" s="466"/>
      <c r="H20" s="466"/>
      <c r="I20" s="466"/>
    </row>
    <row r="22" spans="1:9" ht="18" customHeight="1">
      <c r="A22" s="25" t="s">
        <v>30</v>
      </c>
      <c r="B22" s="25"/>
      <c r="C22" s="25"/>
      <c r="D22" s="25"/>
      <c r="E22" s="25"/>
      <c r="F22" s="25"/>
      <c r="G22" s="25"/>
      <c r="H22" s="25"/>
      <c r="I22" s="25"/>
    </row>
    <row r="24" spans="1:9" ht="18" customHeight="1">
      <c r="A24" s="21" t="s">
        <v>31</v>
      </c>
    </row>
    <row r="26" spans="1:9" ht="18" customHeight="1">
      <c r="A26" s="604" t="s">
        <v>664</v>
      </c>
      <c r="B26" s="604"/>
      <c r="C26" s="604"/>
      <c r="D26" s="604"/>
      <c r="E26" s="604"/>
      <c r="F26" s="604"/>
      <c r="G26" s="604"/>
      <c r="H26" s="604"/>
      <c r="I26" s="604"/>
    </row>
    <row r="27" spans="1:9" ht="18" customHeight="1">
      <c r="A27" s="604"/>
      <c r="B27" s="604"/>
      <c r="C27" s="604"/>
      <c r="D27" s="604"/>
      <c r="E27" s="604"/>
      <c r="F27" s="604"/>
      <c r="G27" s="604"/>
      <c r="H27" s="604"/>
      <c r="I27" s="604"/>
    </row>
    <row r="28" spans="1:9" ht="18" customHeight="1">
      <c r="G28" s="605" t="s">
        <v>32</v>
      </c>
      <c r="H28" s="605"/>
      <c r="I28" s="605"/>
    </row>
    <row r="30" spans="1:9" ht="18" customHeight="1">
      <c r="A30" s="604" t="s">
        <v>665</v>
      </c>
      <c r="B30" s="604"/>
      <c r="C30" s="604"/>
      <c r="D30" s="604"/>
      <c r="E30" s="604"/>
      <c r="F30" s="604"/>
      <c r="G30" s="604"/>
      <c r="H30" s="604"/>
      <c r="I30" s="604"/>
    </row>
    <row r="31" spans="1:9" ht="18" customHeight="1">
      <c r="A31" s="604"/>
      <c r="B31" s="604"/>
      <c r="C31" s="604"/>
      <c r="D31" s="604"/>
      <c r="E31" s="604"/>
      <c r="F31" s="604"/>
      <c r="G31" s="604"/>
      <c r="H31" s="604"/>
      <c r="I31" s="604"/>
    </row>
    <row r="32" spans="1:9" ht="18" customHeight="1">
      <c r="G32" s="605" t="s">
        <v>32</v>
      </c>
      <c r="H32" s="605"/>
      <c r="I32" s="605"/>
    </row>
    <row r="34" spans="1:9" ht="27" customHeight="1">
      <c r="A34" s="604" t="s">
        <v>666</v>
      </c>
      <c r="B34" s="604"/>
      <c r="C34" s="604"/>
      <c r="D34" s="604"/>
      <c r="E34" s="604"/>
      <c r="F34" s="604"/>
      <c r="G34" s="604"/>
      <c r="H34" s="604"/>
      <c r="I34" s="604"/>
    </row>
    <row r="35" spans="1:9" ht="27" customHeight="1">
      <c r="A35" s="604"/>
      <c r="B35" s="604"/>
      <c r="C35" s="604"/>
      <c r="D35" s="604"/>
      <c r="E35" s="604"/>
      <c r="F35" s="604"/>
      <c r="G35" s="604"/>
      <c r="H35" s="604"/>
      <c r="I35" s="604"/>
    </row>
  </sheetData>
  <customSheetViews>
    <customSheetView guid="{9B008D34-F000-412D-B848-95502D7DC370}" showPageBreaks="1" fitToPage="1" view="pageBreakPreview" topLeftCell="A16">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7">
    <mergeCell ref="A34:I35"/>
    <mergeCell ref="F11:H11"/>
    <mergeCell ref="A18:I20"/>
    <mergeCell ref="A26:I27"/>
    <mergeCell ref="G28:I28"/>
    <mergeCell ref="A30:I31"/>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pageSetUpPr fitToPage="1"/>
  </sheetPr>
  <dimension ref="A1:I33"/>
  <sheetViews>
    <sheetView view="pageBreakPreview" zoomScaleNormal="100" zoomScaleSheetLayoutView="100" workbookViewId="0">
      <selection activeCell="S28" sqref="S28"/>
    </sheetView>
  </sheetViews>
  <sheetFormatPr defaultColWidth="9" defaultRowHeight="18" customHeight="1"/>
  <cols>
    <col min="1" max="16384" width="9" style="21"/>
  </cols>
  <sheetData>
    <row r="1" spans="1:9" ht="18" customHeight="1">
      <c r="A1" s="21" t="s">
        <v>667</v>
      </c>
    </row>
    <row r="3" spans="1:9" ht="18" customHeight="1">
      <c r="H3" s="299"/>
      <c r="I3" s="300" t="s">
        <v>4</v>
      </c>
    </row>
    <row r="4" spans="1:9" ht="18" customHeight="1">
      <c r="H4" s="299"/>
      <c r="I4" s="300" t="s">
        <v>5</v>
      </c>
    </row>
    <row r="6" spans="1:9" ht="18" customHeight="1">
      <c r="A6" s="21" t="s">
        <v>668</v>
      </c>
      <c r="B6" s="26"/>
    </row>
    <row r="7" spans="1:9" ht="18" customHeight="1">
      <c r="A7" s="606" t="s">
        <v>669</v>
      </c>
      <c r="B7" s="606"/>
      <c r="C7" s="606"/>
      <c r="D7" s="125" t="s">
        <v>670</v>
      </c>
    </row>
    <row r="8" spans="1:9" ht="18" customHeight="1">
      <c r="A8" s="21" t="s">
        <v>671</v>
      </c>
      <c r="B8" s="26"/>
    </row>
    <row r="9" spans="1:9" ht="18" customHeight="1">
      <c r="F9" s="24"/>
      <c r="G9" s="24"/>
      <c r="H9" s="24"/>
    </row>
    <row r="10" spans="1:9" ht="18" customHeight="1">
      <c r="F10" s="467" t="s">
        <v>672</v>
      </c>
      <c r="G10" s="467"/>
      <c r="H10" s="467"/>
    </row>
    <row r="11" spans="1:9" ht="18" customHeight="1">
      <c r="F11" s="24"/>
      <c r="G11" s="24"/>
      <c r="H11" s="24"/>
    </row>
    <row r="14" spans="1:9" ht="18" customHeight="1">
      <c r="A14" s="25" t="s">
        <v>29</v>
      </c>
      <c r="B14" s="25"/>
      <c r="C14" s="25"/>
      <c r="D14" s="25"/>
      <c r="E14" s="25"/>
      <c r="F14" s="25"/>
      <c r="G14" s="25"/>
      <c r="H14" s="25"/>
      <c r="I14" s="25"/>
    </row>
    <row r="17" spans="1:9" ht="18" customHeight="1">
      <c r="A17" s="546" t="s">
        <v>673</v>
      </c>
      <c r="B17" s="546"/>
      <c r="C17" s="546"/>
      <c r="D17" s="546"/>
      <c r="E17" s="546"/>
      <c r="F17" s="546"/>
      <c r="G17" s="546"/>
      <c r="H17" s="546"/>
      <c r="I17" s="546"/>
    </row>
    <row r="18" spans="1:9" ht="18" customHeight="1">
      <c r="A18" s="546"/>
      <c r="B18" s="546"/>
      <c r="C18" s="546"/>
      <c r="D18" s="546"/>
      <c r="E18" s="546"/>
      <c r="F18" s="546"/>
      <c r="G18" s="546"/>
      <c r="H18" s="546"/>
      <c r="I18" s="546"/>
    </row>
    <row r="20" spans="1:9" ht="18" customHeight="1">
      <c r="A20" s="25" t="s">
        <v>30</v>
      </c>
      <c r="B20" s="25"/>
      <c r="C20" s="25"/>
      <c r="D20" s="25"/>
      <c r="E20" s="25"/>
      <c r="F20" s="25"/>
      <c r="G20" s="25"/>
      <c r="H20" s="25"/>
      <c r="I20" s="25"/>
    </row>
    <row r="22" spans="1:9" ht="18" customHeight="1">
      <c r="A22" s="21" t="s">
        <v>31</v>
      </c>
    </row>
    <row r="24" spans="1:9" ht="18" customHeight="1">
      <c r="A24" s="604" t="s">
        <v>674</v>
      </c>
      <c r="B24" s="604"/>
      <c r="C24" s="604"/>
      <c r="D24" s="604"/>
      <c r="E24" s="604"/>
      <c r="F24" s="604"/>
      <c r="G24" s="604"/>
      <c r="H24" s="604"/>
      <c r="I24" s="604"/>
    </row>
    <row r="25" spans="1:9" ht="18" customHeight="1">
      <c r="A25" s="604"/>
      <c r="B25" s="604"/>
      <c r="C25" s="604"/>
      <c r="D25" s="604"/>
      <c r="E25" s="604"/>
      <c r="F25" s="604"/>
      <c r="G25" s="604"/>
      <c r="H25" s="604"/>
      <c r="I25" s="604"/>
    </row>
    <row r="26" spans="1:9" ht="18" customHeight="1">
      <c r="A26" s="28"/>
      <c r="B26" s="28"/>
      <c r="C26" s="28"/>
      <c r="D26" s="28"/>
      <c r="E26" s="28"/>
      <c r="F26" s="28"/>
      <c r="G26" s="605" t="s">
        <v>32</v>
      </c>
      <c r="H26" s="605"/>
      <c r="I26" s="605"/>
    </row>
    <row r="27" spans="1:9" ht="18" customHeight="1">
      <c r="A27" s="28"/>
      <c r="B27" s="28"/>
      <c r="C27" s="28"/>
      <c r="D27" s="28"/>
      <c r="E27" s="28"/>
      <c r="F27" s="28"/>
      <c r="G27" s="28"/>
      <c r="H27" s="28"/>
      <c r="I27" s="126"/>
    </row>
    <row r="28" spans="1:9" ht="18" customHeight="1">
      <c r="A28" s="607" t="s">
        <v>675</v>
      </c>
      <c r="B28" s="607"/>
      <c r="C28" s="607"/>
      <c r="D28" s="607"/>
      <c r="E28" s="607"/>
      <c r="F28" s="607"/>
      <c r="G28" s="607"/>
      <c r="H28" s="607"/>
      <c r="I28" s="607"/>
    </row>
    <row r="29" spans="1:9" ht="18" customHeight="1">
      <c r="A29" s="607"/>
      <c r="B29" s="607"/>
      <c r="C29" s="607"/>
      <c r="D29" s="607"/>
      <c r="E29" s="607"/>
      <c r="F29" s="607"/>
      <c r="G29" s="607"/>
      <c r="H29" s="607"/>
      <c r="I29" s="607"/>
    </row>
    <row r="30" spans="1:9" ht="18" customHeight="1">
      <c r="A30" s="28"/>
      <c r="B30" s="28"/>
      <c r="C30" s="28"/>
      <c r="D30" s="28"/>
      <c r="E30" s="28"/>
      <c r="F30" s="28"/>
      <c r="G30" s="605" t="s">
        <v>32</v>
      </c>
      <c r="H30" s="605"/>
      <c r="I30" s="605"/>
    </row>
    <row r="32" spans="1:9" ht="27" customHeight="1">
      <c r="A32" s="604" t="s">
        <v>676</v>
      </c>
      <c r="B32" s="604"/>
      <c r="C32" s="604"/>
      <c r="D32" s="604"/>
      <c r="E32" s="604"/>
      <c r="F32" s="604"/>
      <c r="G32" s="604"/>
      <c r="H32" s="604"/>
      <c r="I32" s="604"/>
    </row>
    <row r="33" spans="1:9" ht="27" customHeight="1">
      <c r="A33" s="604"/>
      <c r="B33" s="604"/>
      <c r="C33" s="604"/>
      <c r="D33" s="604"/>
      <c r="E33" s="604"/>
      <c r="F33" s="604"/>
      <c r="G33" s="604"/>
      <c r="H33" s="604"/>
      <c r="I33" s="604"/>
    </row>
  </sheetData>
  <customSheetViews>
    <customSheetView guid="{9B008D34-F000-412D-B848-95502D7DC370}" showPageBreaks="1" fitToPage="1" view="pageBreakPreview" topLeftCell="A10">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8">
    <mergeCell ref="G30:I30"/>
    <mergeCell ref="A32:I33"/>
    <mergeCell ref="A7:C7"/>
    <mergeCell ref="F10:H10"/>
    <mergeCell ref="A17:I18"/>
    <mergeCell ref="A24:I25"/>
    <mergeCell ref="G26:I26"/>
    <mergeCell ref="A28:I29"/>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I30"/>
  <sheetViews>
    <sheetView view="pageBreakPreview" zoomScaleNormal="100" zoomScaleSheetLayoutView="100" workbookViewId="0">
      <selection activeCell="M18" sqref="M18"/>
    </sheetView>
  </sheetViews>
  <sheetFormatPr defaultColWidth="9" defaultRowHeight="18" customHeight="1"/>
  <cols>
    <col min="1" max="8" width="9" style="21"/>
    <col min="9" max="9" width="9" style="21" customWidth="1"/>
    <col min="10" max="16384" width="9" style="21"/>
  </cols>
  <sheetData>
    <row r="1" spans="1:9" ht="18" customHeight="1">
      <c r="A1" s="132" t="s">
        <v>736</v>
      </c>
    </row>
    <row r="3" spans="1:9" ht="18" customHeight="1">
      <c r="H3" s="299"/>
      <c r="I3" s="300" t="s">
        <v>4</v>
      </c>
    </row>
    <row r="4" spans="1:9" ht="18" customHeight="1">
      <c r="H4" s="465" t="s">
        <v>143</v>
      </c>
      <c r="I4" s="465"/>
    </row>
    <row r="7" spans="1:9" ht="18" customHeight="1">
      <c r="A7" s="21" t="s">
        <v>6</v>
      </c>
    </row>
    <row r="10" spans="1:9" ht="18" customHeight="1">
      <c r="E10" s="24"/>
      <c r="F10" s="24"/>
      <c r="G10" s="24"/>
      <c r="H10" s="24"/>
    </row>
    <row r="11" spans="1:9" ht="18" customHeight="1">
      <c r="E11" s="24"/>
      <c r="F11" s="467" t="s">
        <v>798</v>
      </c>
      <c r="G11" s="467"/>
      <c r="H11" s="467"/>
    </row>
    <row r="12" spans="1:9" ht="18" customHeight="1">
      <c r="E12" s="24"/>
      <c r="F12" s="24"/>
      <c r="G12" s="24"/>
      <c r="H12" s="24"/>
    </row>
    <row r="16" spans="1:9" ht="18" customHeight="1">
      <c r="A16" s="466" t="s">
        <v>781</v>
      </c>
      <c r="B16" s="466"/>
      <c r="C16" s="466"/>
      <c r="D16" s="466"/>
      <c r="E16" s="466"/>
      <c r="F16" s="466"/>
      <c r="G16" s="466"/>
      <c r="H16" s="466"/>
      <c r="I16" s="466"/>
    </row>
    <row r="17" spans="1:9" ht="18" customHeight="1">
      <c r="A17" s="466"/>
      <c r="B17" s="466"/>
      <c r="C17" s="466"/>
      <c r="D17" s="466"/>
      <c r="E17" s="466"/>
      <c r="F17" s="466"/>
      <c r="G17" s="466"/>
      <c r="H17" s="466"/>
      <c r="I17" s="466"/>
    </row>
    <row r="20" spans="1:9" ht="18" customHeight="1">
      <c r="A20" s="21" t="s">
        <v>649</v>
      </c>
    </row>
    <row r="23" spans="1:9" ht="18" customHeight="1">
      <c r="A23" s="21" t="s">
        <v>647</v>
      </c>
      <c r="I23" s="131"/>
    </row>
    <row r="24" spans="1:9" ht="18" customHeight="1">
      <c r="I24" s="131" t="s">
        <v>648</v>
      </c>
    </row>
    <row r="25" spans="1:9" ht="18" customHeight="1">
      <c r="D25" s="26"/>
    </row>
    <row r="26" spans="1:9" ht="18" customHeight="1">
      <c r="A26" s="21" t="s">
        <v>681</v>
      </c>
      <c r="I26" s="131" t="s">
        <v>17</v>
      </c>
    </row>
    <row r="27" spans="1:9" ht="18" customHeight="1">
      <c r="D27" s="26"/>
    </row>
    <row r="28" spans="1:9" ht="18" customHeight="1">
      <c r="A28" s="21" t="s">
        <v>7</v>
      </c>
    </row>
    <row r="29" spans="1:9" ht="18" customHeight="1">
      <c r="A29" s="27"/>
    </row>
    <row r="30" spans="1:9" ht="18" customHeight="1">
      <c r="A30" s="27"/>
    </row>
  </sheetData>
  <customSheetViews>
    <customSheetView guid="{9B008D34-F000-412D-B848-95502D7DC370}" showPageBreaks="1" fitToPage="1" printArea="1" view="pageBreakPreview">
      <selection activeCell="B2" sqref="B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3">
    <mergeCell ref="H4:I4"/>
    <mergeCell ref="A16:I17"/>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499984740745262"/>
    <pageSetUpPr fitToPage="1"/>
  </sheetPr>
  <dimension ref="A1:N26"/>
  <sheetViews>
    <sheetView view="pageBreakPreview" zoomScaleNormal="100" zoomScaleSheetLayoutView="100" workbookViewId="0">
      <selection activeCell="P14" sqref="P14"/>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677</v>
      </c>
    </row>
    <row r="2" spans="1:14" ht="24" customHeight="1">
      <c r="B2" s="610" t="s">
        <v>788</v>
      </c>
      <c r="C2" s="610"/>
      <c r="D2" s="610"/>
      <c r="E2" s="610"/>
      <c r="F2" s="610"/>
      <c r="G2" s="610"/>
      <c r="H2" s="610"/>
      <c r="I2" s="610"/>
      <c r="J2" s="610"/>
      <c r="K2" s="610"/>
      <c r="L2" s="610"/>
      <c r="M2" s="610"/>
      <c r="N2" s="610"/>
    </row>
    <row r="3" spans="1:14" ht="24" customHeight="1">
      <c r="B3" s="135" t="s">
        <v>203</v>
      </c>
      <c r="F3" s="2"/>
      <c r="G3" s="2"/>
      <c r="L3" s="611" t="s">
        <v>650</v>
      </c>
      <c r="M3" s="611"/>
      <c r="N3" s="611"/>
    </row>
    <row r="4" spans="1:14" ht="7.5" customHeight="1"/>
    <row r="5" spans="1:14" ht="24" customHeight="1">
      <c r="B5" s="612" t="s">
        <v>47</v>
      </c>
      <c r="C5" s="613"/>
      <c r="D5" s="612" t="s">
        <v>46</v>
      </c>
      <c r="E5" s="614"/>
      <c r="F5" s="614"/>
      <c r="G5" s="614"/>
      <c r="H5" s="614"/>
      <c r="I5" s="614"/>
      <c r="J5" s="614"/>
      <c r="K5" s="614"/>
      <c r="L5" s="614"/>
      <c r="M5" s="613"/>
      <c r="N5" s="3"/>
    </row>
    <row r="6" spans="1:14" ht="24" customHeight="1">
      <c r="B6" s="4"/>
      <c r="C6" s="5"/>
      <c r="D6" s="612" t="s">
        <v>209</v>
      </c>
      <c r="E6" s="614"/>
      <c r="F6" s="613"/>
      <c r="G6" s="612" t="s">
        <v>210</v>
      </c>
      <c r="H6" s="614"/>
      <c r="I6" s="614"/>
      <c r="J6" s="614"/>
      <c r="K6" s="614"/>
      <c r="L6" s="614"/>
      <c r="M6" s="613"/>
      <c r="N6" s="5"/>
    </row>
    <row r="7" spans="1:14" ht="24" customHeight="1">
      <c r="B7" s="6" t="s">
        <v>155</v>
      </c>
      <c r="C7" s="7" t="s">
        <v>45</v>
      </c>
      <c r="D7" s="8"/>
      <c r="E7" s="8"/>
      <c r="F7" s="7"/>
      <c r="G7" s="8"/>
      <c r="H7" s="608" t="s">
        <v>44</v>
      </c>
      <c r="I7" s="609"/>
      <c r="J7" s="608" t="s">
        <v>43</v>
      </c>
      <c r="K7" s="609"/>
      <c r="L7" s="608" t="s">
        <v>42</v>
      </c>
      <c r="M7" s="609"/>
      <c r="N7" s="7" t="s">
        <v>13</v>
      </c>
    </row>
    <row r="8" spans="1:14" ht="24" customHeight="1">
      <c r="B8" s="4"/>
      <c r="C8" s="7" t="s">
        <v>41</v>
      </c>
      <c r="D8" s="6" t="s">
        <v>38</v>
      </c>
      <c r="E8" s="6" t="s">
        <v>40</v>
      </c>
      <c r="F8" s="7" t="s">
        <v>39</v>
      </c>
      <c r="G8" s="6" t="s">
        <v>38</v>
      </c>
      <c r="H8" s="6"/>
      <c r="I8" s="8" t="s">
        <v>805</v>
      </c>
      <c r="J8" s="6"/>
      <c r="K8" s="8" t="s">
        <v>805</v>
      </c>
      <c r="L8" s="6"/>
      <c r="M8" s="8" t="s">
        <v>805</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678</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679</v>
      </c>
      <c r="C13" s="302"/>
      <c r="D13" s="303"/>
      <c r="E13" s="303"/>
      <c r="F13" s="302"/>
      <c r="G13" s="303"/>
      <c r="H13" s="303"/>
      <c r="I13" s="303"/>
      <c r="J13" s="303"/>
      <c r="K13" s="303"/>
      <c r="L13" s="303"/>
      <c r="M13" s="302"/>
      <c r="N13" s="5"/>
    </row>
    <row r="14" spans="1:14" ht="24" customHeight="1">
      <c r="B14" s="4" t="s">
        <v>680</v>
      </c>
      <c r="C14" s="302"/>
      <c r="D14" s="303"/>
      <c r="E14" s="303"/>
      <c r="F14" s="302"/>
      <c r="G14" s="303"/>
      <c r="H14" s="303"/>
      <c r="I14" s="303"/>
      <c r="J14" s="303"/>
      <c r="K14" s="303"/>
      <c r="L14" s="303"/>
      <c r="M14" s="302"/>
      <c r="N14" s="5"/>
    </row>
    <row r="15" spans="1:14" ht="24" customHeight="1">
      <c r="B15" s="4"/>
      <c r="C15" s="302"/>
      <c r="D15" s="303"/>
      <c r="E15" s="303"/>
      <c r="F15" s="302"/>
      <c r="G15" s="303"/>
      <c r="H15" s="303"/>
      <c r="I15" s="303"/>
      <c r="J15" s="303"/>
      <c r="K15" s="303"/>
      <c r="L15" s="303"/>
      <c r="M15" s="302"/>
      <c r="N15" s="5"/>
    </row>
    <row r="16" spans="1:14" ht="24" customHeight="1">
      <c r="A16" s="21"/>
      <c r="B16" s="4"/>
      <c r="C16" s="302"/>
      <c r="D16" s="303"/>
      <c r="E16" s="303"/>
      <c r="F16" s="302"/>
      <c r="G16" s="303"/>
      <c r="H16" s="303"/>
      <c r="I16" s="303"/>
      <c r="J16" s="303"/>
      <c r="K16" s="303"/>
      <c r="L16" s="303"/>
      <c r="M16" s="302"/>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customSheetViews>
    <customSheetView guid="{9B008D34-F000-412D-B848-95502D7DC370}" showPageBreaks="1" fitToPage="1" printArea="1" view="pageBreakPreview" topLeftCell="A4">
      <selection activeCell="O2" sqref="O2"/>
      <pageMargins left="0.70866141732283472" right="0.70866141732283472" top="0.74803149606299213" bottom="0.74803149606299213" header="0.31496062992125984" footer="0.31496062992125984"/>
      <pageSetup paperSize="9" scale="70" orientation="landscape" blackAndWhite="1" r:id="rId1"/>
    </customSheetView>
  </customSheetViews>
  <mergeCells count="9">
    <mergeCell ref="H7:I7"/>
    <mergeCell ref="J7:K7"/>
    <mergeCell ref="L7:M7"/>
    <mergeCell ref="B2:N2"/>
    <mergeCell ref="L3:N3"/>
    <mergeCell ref="B5:C5"/>
    <mergeCell ref="D5:M5"/>
    <mergeCell ref="D6:F6"/>
    <mergeCell ref="G6:M6"/>
  </mergeCells>
  <phoneticPr fontId="2"/>
  <printOptions horizontalCentered="1"/>
  <pageMargins left="0.98425196850393704" right="0.98425196850393704" top="0.98425196850393704" bottom="0.98425196850393704" header="0.31496062992125984" footer="0.31496062992125984"/>
  <pageSetup paperSize="9" scale="68"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25" defaultRowHeight="12"/>
  <cols>
    <col min="1" max="1" width="4" style="56" bestFit="1" customWidth="1"/>
    <col min="2" max="2" width="30.375" style="56" customWidth="1"/>
    <col min="3" max="12" width="16.125" style="56" customWidth="1"/>
    <col min="13" max="13" width="3" style="56" bestFit="1" customWidth="1"/>
    <col min="14" max="14" width="10.75" style="56" hidden="1" customWidth="1"/>
    <col min="15" max="16384" width="12.625" style="56"/>
  </cols>
  <sheetData>
    <row r="1" spans="1:14" ht="12.75" customHeight="1">
      <c r="B1" s="56" t="s">
        <v>147</v>
      </c>
    </row>
    <row r="2" spans="1:14" ht="12.75" customHeight="1">
      <c r="B2" s="615" t="s">
        <v>525</v>
      </c>
      <c r="C2" s="615"/>
      <c r="D2" s="615"/>
      <c r="E2" s="615"/>
      <c r="F2" s="615"/>
      <c r="G2" s="615"/>
      <c r="H2" s="615"/>
      <c r="I2" s="615"/>
      <c r="J2" s="615"/>
      <c r="K2" s="615"/>
      <c r="L2" s="615"/>
    </row>
    <row r="3" spans="1:14" ht="12.75" customHeight="1">
      <c r="J3" s="506" t="e">
        <f>#REF!</f>
        <v>#REF!</v>
      </c>
      <c r="K3" s="506"/>
      <c r="L3" s="506"/>
      <c r="M3" s="68"/>
    </row>
    <row r="4" spans="1:14" ht="12.75" customHeight="1">
      <c r="D4" s="68"/>
      <c r="E4" s="68"/>
      <c r="G4" s="68"/>
    </row>
    <row r="5" spans="1:14" ht="73.5" customHeight="1">
      <c r="B5" s="77" t="s">
        <v>3</v>
      </c>
      <c r="C5" s="78" t="s">
        <v>595</v>
      </c>
      <c r="D5" s="279" t="s">
        <v>597</v>
      </c>
      <c r="E5" s="279" t="s">
        <v>599</v>
      </c>
      <c r="F5" s="279" t="s">
        <v>600</v>
      </c>
      <c r="G5" s="279" t="s">
        <v>598</v>
      </c>
      <c r="H5" s="77" t="s">
        <v>14</v>
      </c>
      <c r="I5" s="79" t="s">
        <v>157</v>
      </c>
      <c r="J5" s="78" t="s">
        <v>601</v>
      </c>
      <c r="K5" s="77" t="s">
        <v>129</v>
      </c>
      <c r="L5" s="77" t="s">
        <v>13</v>
      </c>
      <c r="N5" s="160"/>
    </row>
    <row r="6" spans="1:14" s="275" customFormat="1" ht="24">
      <c r="B6" s="80"/>
      <c r="C6" s="80"/>
      <c r="D6" s="80" t="s">
        <v>602</v>
      </c>
      <c r="E6" s="80" t="s">
        <v>603</v>
      </c>
      <c r="F6" s="80" t="s">
        <v>604</v>
      </c>
      <c r="G6" s="80" t="s">
        <v>605</v>
      </c>
      <c r="H6" s="108" t="s">
        <v>608</v>
      </c>
      <c r="I6" s="80" t="s">
        <v>606</v>
      </c>
      <c r="J6" s="80"/>
      <c r="K6" s="108" t="s">
        <v>607</v>
      </c>
      <c r="L6" s="80"/>
    </row>
    <row r="7" spans="1:14">
      <c r="A7" s="260">
        <v>0</v>
      </c>
      <c r="B7" s="83"/>
      <c r="C7" s="85" t="s">
        <v>10</v>
      </c>
      <c r="D7" s="85" t="s">
        <v>10</v>
      </c>
      <c r="E7" s="85" t="s">
        <v>10</v>
      </c>
      <c r="F7" s="85" t="s">
        <v>10</v>
      </c>
      <c r="G7" s="85" t="s">
        <v>10</v>
      </c>
      <c r="H7" s="85" t="s">
        <v>10</v>
      </c>
      <c r="I7" s="85" t="s">
        <v>10</v>
      </c>
      <c r="J7" s="85"/>
      <c r="K7" s="85" t="s">
        <v>10</v>
      </c>
      <c r="L7" s="85"/>
      <c r="N7" s="173"/>
    </row>
    <row r="8" spans="1:14" s="64" customFormat="1" ht="56.25" customHeight="1">
      <c r="A8" s="64">
        <f>A7+1</f>
        <v>1</v>
      </c>
      <c r="B8" s="133" t="s">
        <v>589</v>
      </c>
      <c r="C8" s="102"/>
      <c r="D8" s="102"/>
      <c r="E8" s="102"/>
      <c r="F8" s="102"/>
      <c r="G8" s="103">
        <f>E8-F8</f>
        <v>0</v>
      </c>
      <c r="H8" s="103">
        <f>MIN(D8,G8)</f>
        <v>0</v>
      </c>
      <c r="I8" s="102"/>
      <c r="J8" s="104">
        <v>0.5</v>
      </c>
      <c r="K8" s="117">
        <f>H8/2</f>
        <v>0</v>
      </c>
      <c r="L8" s="205"/>
      <c r="M8" s="258"/>
      <c r="N8" s="170" t="str">
        <f>IFERROR(VLOOKUP(#REF!,【参考】算出区分!$C$2:$E$67,2,0),"")</f>
        <v/>
      </c>
    </row>
    <row r="9" spans="1:14" s="64" customFormat="1" ht="56.25" customHeight="1">
      <c r="A9" s="64">
        <f t="shared" ref="A9:A21" si="0">A8+1</f>
        <v>2</v>
      </c>
      <c r="B9" s="133" t="s">
        <v>590</v>
      </c>
      <c r="C9" s="102"/>
      <c r="D9" s="102"/>
      <c r="E9" s="102"/>
      <c r="F9" s="102"/>
      <c r="G9" s="103">
        <f t="shared" ref="G9:G21" si="1">E9-F9</f>
        <v>0</v>
      </c>
      <c r="H9" s="103">
        <f t="shared" ref="H9:H21" si="2">MIN(D9,G9)</f>
        <v>0</v>
      </c>
      <c r="I9" s="102"/>
      <c r="J9" s="104">
        <v>0.5</v>
      </c>
      <c r="K9" s="117">
        <f t="shared" ref="K9:K21" si="3">H9/2</f>
        <v>0</v>
      </c>
      <c r="L9" s="205"/>
      <c r="M9" s="258"/>
      <c r="N9" s="170" t="str">
        <f>IFERROR(VLOOKUP(#REF!,【参考】算出区分!$C$2:$E$67,2,0),"")</f>
        <v/>
      </c>
    </row>
    <row r="10" spans="1:14" s="64" customFormat="1" ht="56.25" customHeight="1">
      <c r="A10" s="64">
        <f t="shared" si="0"/>
        <v>3</v>
      </c>
      <c r="B10" s="133" t="s">
        <v>591</v>
      </c>
      <c r="C10" s="102"/>
      <c r="D10" s="102"/>
      <c r="E10" s="102"/>
      <c r="F10" s="102"/>
      <c r="G10" s="103">
        <f t="shared" si="1"/>
        <v>0</v>
      </c>
      <c r="H10" s="103">
        <f t="shared" si="2"/>
        <v>0</v>
      </c>
      <c r="I10" s="102"/>
      <c r="J10" s="104">
        <v>0.5</v>
      </c>
      <c r="K10" s="117">
        <f t="shared" si="3"/>
        <v>0</v>
      </c>
      <c r="L10" s="205"/>
      <c r="M10" s="258"/>
      <c r="N10" s="170" t="str">
        <f>IFERROR(VLOOKUP(#REF!,【参考】算出区分!$C$2:$E$67,2,0),"")</f>
        <v/>
      </c>
    </row>
    <row r="11" spans="1:14" s="64" customFormat="1" ht="56.25" customHeight="1">
      <c r="A11" s="64">
        <f t="shared" si="0"/>
        <v>4</v>
      </c>
      <c r="B11" s="133" t="s">
        <v>592</v>
      </c>
      <c r="C11" s="102"/>
      <c r="D11" s="102"/>
      <c r="E11" s="102"/>
      <c r="F11" s="102"/>
      <c r="G11" s="103">
        <f t="shared" si="1"/>
        <v>0</v>
      </c>
      <c r="H11" s="103">
        <f t="shared" si="2"/>
        <v>0</v>
      </c>
      <c r="I11" s="102"/>
      <c r="J11" s="104">
        <v>0.5</v>
      </c>
      <c r="K11" s="117">
        <f t="shared" si="3"/>
        <v>0</v>
      </c>
      <c r="L11" s="205"/>
      <c r="M11" s="258"/>
      <c r="N11" s="170" t="str">
        <f>IFERROR(VLOOKUP(#REF!,【参考】算出区分!$C$2:$E$67,2,0),"")</f>
        <v/>
      </c>
    </row>
    <row r="12" spans="1:14" s="64" customFormat="1" ht="56.25" customHeight="1">
      <c r="A12" s="64">
        <f t="shared" si="0"/>
        <v>5</v>
      </c>
      <c r="B12" s="133" t="s">
        <v>593</v>
      </c>
      <c r="C12" s="102"/>
      <c r="D12" s="102"/>
      <c r="E12" s="102"/>
      <c r="F12" s="102"/>
      <c r="G12" s="103">
        <f t="shared" si="1"/>
        <v>0</v>
      </c>
      <c r="H12" s="103">
        <f t="shared" si="2"/>
        <v>0</v>
      </c>
      <c r="I12" s="102"/>
      <c r="J12" s="104">
        <v>0.5</v>
      </c>
      <c r="K12" s="117">
        <f t="shared" si="3"/>
        <v>0</v>
      </c>
      <c r="L12" s="205"/>
      <c r="M12" s="258"/>
      <c r="N12" s="170" t="str">
        <f>IFERROR(VLOOKUP(#REF!,【参考】算出区分!$C$2:$E$67,2,0),"")</f>
        <v/>
      </c>
    </row>
    <row r="13" spans="1:14" s="64" customFormat="1" ht="56.25" customHeight="1">
      <c r="A13" s="64">
        <f t="shared" si="0"/>
        <v>6</v>
      </c>
      <c r="B13" s="133" t="s">
        <v>580</v>
      </c>
      <c r="C13" s="102"/>
      <c r="D13" s="102"/>
      <c r="E13" s="102"/>
      <c r="F13" s="102"/>
      <c r="G13" s="103">
        <f t="shared" si="1"/>
        <v>0</v>
      </c>
      <c r="H13" s="103">
        <f t="shared" si="2"/>
        <v>0</v>
      </c>
      <c r="I13" s="102"/>
      <c r="J13" s="104">
        <v>0.5</v>
      </c>
      <c r="K13" s="117">
        <f t="shared" si="3"/>
        <v>0</v>
      </c>
      <c r="L13" s="205"/>
      <c r="M13" s="258"/>
      <c r="N13" s="170" t="str">
        <f>IFERROR(VLOOKUP(#REF!,【参考】算出区分!$C$2:$E$67,2,0),"")</f>
        <v/>
      </c>
    </row>
    <row r="14" spans="1:14" s="64" customFormat="1" ht="56.25" customHeight="1">
      <c r="A14" s="64">
        <f t="shared" si="0"/>
        <v>7</v>
      </c>
      <c r="B14" s="133" t="s">
        <v>581</v>
      </c>
      <c r="C14" s="102"/>
      <c r="D14" s="102"/>
      <c r="E14" s="102"/>
      <c r="F14" s="102"/>
      <c r="G14" s="103">
        <f t="shared" si="1"/>
        <v>0</v>
      </c>
      <c r="H14" s="103">
        <f t="shared" si="2"/>
        <v>0</v>
      </c>
      <c r="I14" s="102"/>
      <c r="J14" s="104">
        <v>0.5</v>
      </c>
      <c r="K14" s="117">
        <f t="shared" si="3"/>
        <v>0</v>
      </c>
      <c r="L14" s="205"/>
      <c r="M14" s="258"/>
      <c r="N14" s="170" t="str">
        <f>IFERROR(VLOOKUP(#REF!,【参考】算出区分!$C$2:$E$67,2,0),"")</f>
        <v/>
      </c>
    </row>
    <row r="15" spans="1:14" s="64" customFormat="1" ht="56.25" customHeight="1">
      <c r="A15" s="64">
        <f t="shared" si="0"/>
        <v>8</v>
      </c>
      <c r="B15" s="133" t="s">
        <v>582</v>
      </c>
      <c r="C15" s="102"/>
      <c r="D15" s="102"/>
      <c r="E15" s="102"/>
      <c r="F15" s="102"/>
      <c r="G15" s="103">
        <f t="shared" si="1"/>
        <v>0</v>
      </c>
      <c r="H15" s="103">
        <f t="shared" si="2"/>
        <v>0</v>
      </c>
      <c r="I15" s="102"/>
      <c r="J15" s="104">
        <v>0.5</v>
      </c>
      <c r="K15" s="117">
        <f t="shared" si="3"/>
        <v>0</v>
      </c>
      <c r="L15" s="205"/>
      <c r="M15" s="258"/>
      <c r="N15" s="170" t="str">
        <f>IFERROR(VLOOKUP(#REF!,【参考】算出区分!$C$2:$E$67,2,0),"")</f>
        <v/>
      </c>
    </row>
    <row r="16" spans="1:14" s="64" customFormat="1" ht="56.25" customHeight="1">
      <c r="A16" s="64">
        <f t="shared" si="0"/>
        <v>9</v>
      </c>
      <c r="B16" s="133" t="s">
        <v>583</v>
      </c>
      <c r="C16" s="102"/>
      <c r="D16" s="102"/>
      <c r="E16" s="102"/>
      <c r="F16" s="102"/>
      <c r="G16" s="103">
        <f t="shared" si="1"/>
        <v>0</v>
      </c>
      <c r="H16" s="103">
        <f t="shared" si="2"/>
        <v>0</v>
      </c>
      <c r="I16" s="102"/>
      <c r="J16" s="104">
        <v>0.5</v>
      </c>
      <c r="K16" s="117">
        <f t="shared" si="3"/>
        <v>0</v>
      </c>
      <c r="L16" s="205"/>
      <c r="M16" s="258"/>
      <c r="N16" s="170" t="str">
        <f>IFERROR(VLOOKUP(#REF!,【参考】算出区分!$C$2:$E$67,2,0),"")</f>
        <v/>
      </c>
    </row>
    <row r="17" spans="1:14" s="64" customFormat="1" ht="56.25" customHeight="1">
      <c r="A17" s="64">
        <f t="shared" si="0"/>
        <v>10</v>
      </c>
      <c r="B17" s="133" t="s">
        <v>584</v>
      </c>
      <c r="C17" s="102"/>
      <c r="D17" s="102"/>
      <c r="E17" s="102"/>
      <c r="F17" s="102"/>
      <c r="G17" s="103">
        <f t="shared" si="1"/>
        <v>0</v>
      </c>
      <c r="H17" s="103">
        <f t="shared" si="2"/>
        <v>0</v>
      </c>
      <c r="I17" s="102"/>
      <c r="J17" s="104">
        <v>0.5</v>
      </c>
      <c r="K17" s="117">
        <f t="shared" si="3"/>
        <v>0</v>
      </c>
      <c r="L17" s="205"/>
      <c r="M17" s="258"/>
      <c r="N17" s="170" t="str">
        <f>IFERROR(VLOOKUP(#REF!,【参考】算出区分!$C$2:$E$67,2,0),"")</f>
        <v/>
      </c>
    </row>
    <row r="18" spans="1:14" s="64" customFormat="1" ht="56.25" customHeight="1">
      <c r="A18" s="64">
        <f t="shared" si="0"/>
        <v>11</v>
      </c>
      <c r="B18" s="133" t="s">
        <v>585</v>
      </c>
      <c r="C18" s="102"/>
      <c r="D18" s="102"/>
      <c r="E18" s="102"/>
      <c r="F18" s="102"/>
      <c r="G18" s="103">
        <f t="shared" si="1"/>
        <v>0</v>
      </c>
      <c r="H18" s="103">
        <f t="shared" si="2"/>
        <v>0</v>
      </c>
      <c r="I18" s="102"/>
      <c r="J18" s="104">
        <v>0.5</v>
      </c>
      <c r="K18" s="117">
        <f t="shared" si="3"/>
        <v>0</v>
      </c>
      <c r="L18" s="205"/>
      <c r="M18" s="258"/>
      <c r="N18" s="170" t="str">
        <f>IFERROR(VLOOKUP(#REF!,【参考】算出区分!$C$2:$E$67,2,0),"")</f>
        <v/>
      </c>
    </row>
    <row r="19" spans="1:14" s="64" customFormat="1" ht="56.25" customHeight="1">
      <c r="A19" s="64">
        <f t="shared" si="0"/>
        <v>12</v>
      </c>
      <c r="B19" s="133" t="s">
        <v>586</v>
      </c>
      <c r="C19" s="102"/>
      <c r="D19" s="102"/>
      <c r="E19" s="102"/>
      <c r="F19" s="102"/>
      <c r="G19" s="103">
        <f t="shared" si="1"/>
        <v>0</v>
      </c>
      <c r="H19" s="103">
        <f t="shared" si="2"/>
        <v>0</v>
      </c>
      <c r="I19" s="102"/>
      <c r="J19" s="104">
        <v>0.5</v>
      </c>
      <c r="K19" s="117">
        <f t="shared" si="3"/>
        <v>0</v>
      </c>
      <c r="L19" s="205"/>
      <c r="M19" s="258"/>
      <c r="N19" s="170" t="str">
        <f>IFERROR(VLOOKUP(#REF!,【参考】算出区分!$C$2:$E$67,2,0),"")</f>
        <v/>
      </c>
    </row>
    <row r="20" spans="1:14" s="64" customFormat="1" ht="56.25" customHeight="1">
      <c r="A20" s="64">
        <f t="shared" si="0"/>
        <v>13</v>
      </c>
      <c r="B20" s="133" t="s">
        <v>587</v>
      </c>
      <c r="C20" s="102"/>
      <c r="D20" s="102"/>
      <c r="E20" s="102"/>
      <c r="F20" s="102"/>
      <c r="G20" s="103">
        <f t="shared" si="1"/>
        <v>0</v>
      </c>
      <c r="H20" s="103">
        <f t="shared" si="2"/>
        <v>0</v>
      </c>
      <c r="I20" s="102"/>
      <c r="J20" s="104">
        <v>0.5</v>
      </c>
      <c r="K20" s="117">
        <f t="shared" si="3"/>
        <v>0</v>
      </c>
      <c r="L20" s="205"/>
      <c r="M20" s="258"/>
      <c r="N20" s="170" t="str">
        <f>IFERROR(VLOOKUP(#REF!,【参考】算出区分!$C$2:$E$67,2,0),"")</f>
        <v/>
      </c>
    </row>
    <row r="21" spans="1:14" s="64" customFormat="1" ht="56.25" customHeight="1">
      <c r="A21" s="64">
        <f t="shared" si="0"/>
        <v>14</v>
      </c>
      <c r="B21" s="133" t="s">
        <v>594</v>
      </c>
      <c r="C21" s="102"/>
      <c r="D21" s="102"/>
      <c r="E21" s="102"/>
      <c r="F21" s="102"/>
      <c r="G21" s="103">
        <f t="shared" si="1"/>
        <v>0</v>
      </c>
      <c r="H21" s="103">
        <f t="shared" si="2"/>
        <v>0</v>
      </c>
      <c r="I21" s="102"/>
      <c r="J21" s="104">
        <v>0.5</v>
      </c>
      <c r="K21" s="117">
        <f t="shared" si="3"/>
        <v>0</v>
      </c>
      <c r="L21" s="205"/>
      <c r="M21" s="258"/>
      <c r="N21" s="170" t="str">
        <f>IFERROR(VLOOKUP(#REF!,【参考】算出区分!$C$2:$E$67,2,0),"")</f>
        <v/>
      </c>
    </row>
    <row r="22" spans="1:14" s="64" customFormat="1" ht="19.5" customHeight="1">
      <c r="B22" s="108" t="s">
        <v>9</v>
      </c>
      <c r="C22" s="103"/>
      <c r="D22" s="103"/>
      <c r="E22" s="103"/>
      <c r="F22" s="103"/>
      <c r="G22" s="103"/>
      <c r="H22" s="103"/>
      <c r="I22" s="103"/>
      <c r="J22" s="128"/>
      <c r="K22" s="103">
        <f>SUM(K8:K21)</f>
        <v>0</v>
      </c>
      <c r="L22" s="257"/>
    </row>
    <row r="23" spans="1:14" ht="12.75" customHeight="1"/>
    <row r="24" spans="1:14" ht="12.75" customHeight="1">
      <c r="B24" s="56" t="s">
        <v>8</v>
      </c>
    </row>
    <row r="25" spans="1:14" ht="12.75" customHeight="1">
      <c r="B25" s="56" t="s">
        <v>609</v>
      </c>
    </row>
    <row r="26" spans="1:14" ht="12.75" customHeight="1"/>
  </sheetData>
  <customSheetViews>
    <customSheetView guid="{9B008D34-F000-412D-B848-95502D7DC370}" scale="80" showPageBreaks="1" fitToPage="1" printArea="1" hiddenColumns="1" state="hidden" view="pageBreakPreview">
      <pane xSplit="2" ySplit="7" topLeftCell="C8" activePane="bottomRight" state="frozen"/>
      <selection pane="bottomRight" activeCell="J21" sqref="J21"/>
      <pageMargins left="0.59055118110236227" right="0.59055118110236227" top="0.59055118110236227" bottom="0.59055118110236227" header="0.31496062992125984" footer="0.31496062992125984"/>
      <printOptions horizontalCentered="1"/>
      <pageSetup paperSize="9" scale="49" orientation="landscape" blackAndWhite="1" r:id="rId1"/>
    </customSheetView>
  </customSheetViews>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9" orientation="landscape" blackAndWhite="1"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G22"/>
  <sheetViews>
    <sheetView view="pageBreakPreview" zoomScale="80" zoomScaleNormal="100" zoomScaleSheetLayoutView="80" workbookViewId="0">
      <selection activeCell="E4" sqref="E4"/>
    </sheetView>
  </sheetViews>
  <sheetFormatPr defaultColWidth="8.875" defaultRowHeight="12"/>
  <cols>
    <col min="1" max="1" width="23.125" style="283" customWidth="1"/>
    <col min="2" max="6" width="24.5" style="283" customWidth="1"/>
    <col min="7" max="7" width="21.375" style="283" customWidth="1"/>
    <col min="8" max="11" width="13.375" style="283" customWidth="1"/>
    <col min="12" max="16384" width="8.875" style="283"/>
  </cols>
  <sheetData>
    <row r="1" spans="1:7" ht="13.5">
      <c r="A1" s="294"/>
    </row>
    <row r="2" spans="1:7" ht="13.5">
      <c r="A2" s="618" t="s">
        <v>646</v>
      </c>
      <c r="B2" s="618"/>
      <c r="C2" s="618"/>
      <c r="D2" s="618"/>
      <c r="E2" s="618"/>
      <c r="F2" s="618"/>
    </row>
    <row r="4" spans="1:7" ht="27" customHeight="1">
      <c r="A4" s="616" t="s">
        <v>581</v>
      </c>
      <c r="B4" s="281" t="s">
        <v>618</v>
      </c>
      <c r="C4" s="281" t="s">
        <v>624</v>
      </c>
      <c r="D4" s="282"/>
      <c r="E4" s="282"/>
      <c r="F4" s="282"/>
      <c r="G4" s="282"/>
    </row>
    <row r="5" spans="1:7" ht="27" customHeight="1">
      <c r="A5" s="617"/>
      <c r="B5" s="284"/>
      <c r="C5" s="284"/>
      <c r="D5" s="285"/>
      <c r="E5" s="285"/>
      <c r="F5" s="285"/>
    </row>
    <row r="6" spans="1:7" ht="27" customHeight="1">
      <c r="A6" s="616" t="s">
        <v>582</v>
      </c>
      <c r="B6" s="281" t="s">
        <v>618</v>
      </c>
      <c r="C6" s="281" t="s">
        <v>624</v>
      </c>
      <c r="D6" s="281" t="s">
        <v>626</v>
      </c>
      <c r="E6" s="281" t="s">
        <v>639</v>
      </c>
      <c r="F6" s="282"/>
      <c r="G6" s="282"/>
    </row>
    <row r="7" spans="1:7" ht="27" customHeight="1">
      <c r="A7" s="617"/>
      <c r="B7" s="284"/>
      <c r="C7" s="284"/>
      <c r="D7" s="284"/>
      <c r="E7" s="284"/>
      <c r="F7" s="285"/>
    </row>
    <row r="8" spans="1:7" ht="27" customHeight="1">
      <c r="A8" s="616" t="s">
        <v>583</v>
      </c>
      <c r="B8" s="281" t="s">
        <v>619</v>
      </c>
      <c r="C8" s="281" t="s">
        <v>620</v>
      </c>
      <c r="D8" s="281" t="s">
        <v>627</v>
      </c>
      <c r="E8" s="281" t="s">
        <v>621</v>
      </c>
      <c r="F8" s="281" t="s">
        <v>622</v>
      </c>
    </row>
    <row r="9" spans="1:7" ht="27" customHeight="1">
      <c r="A9" s="617"/>
      <c r="B9" s="286"/>
      <c r="C9" s="286"/>
      <c r="D9" s="286"/>
      <c r="E9" s="286"/>
      <c r="F9" s="286"/>
    </row>
    <row r="10" spans="1:7" ht="27" customHeight="1">
      <c r="A10" s="616" t="s">
        <v>584</v>
      </c>
      <c r="B10" s="287" t="s">
        <v>628</v>
      </c>
      <c r="C10" s="287" t="s">
        <v>629</v>
      </c>
      <c r="D10" s="287" t="s">
        <v>630</v>
      </c>
      <c r="E10" s="281" t="s">
        <v>631</v>
      </c>
      <c r="F10" s="285"/>
    </row>
    <row r="11" spans="1:7" ht="27" customHeight="1">
      <c r="A11" s="617"/>
      <c r="B11" s="286"/>
      <c r="C11" s="286"/>
      <c r="D11" s="286"/>
      <c r="E11" s="286"/>
      <c r="F11" s="285"/>
    </row>
    <row r="12" spans="1:7" ht="27" customHeight="1">
      <c r="A12" s="616" t="s">
        <v>585</v>
      </c>
      <c r="B12" s="281" t="s">
        <v>623</v>
      </c>
      <c r="C12" s="281" t="s">
        <v>624</v>
      </c>
      <c r="D12" s="281" t="s">
        <v>625</v>
      </c>
      <c r="E12" s="281" t="s">
        <v>626</v>
      </c>
      <c r="F12" s="285"/>
    </row>
    <row r="13" spans="1:7" ht="27" customHeight="1">
      <c r="A13" s="619"/>
      <c r="B13" s="286"/>
      <c r="C13" s="286"/>
      <c r="D13" s="286"/>
      <c r="E13" s="286"/>
      <c r="F13" s="285"/>
    </row>
    <row r="14" spans="1:7" ht="27" customHeight="1">
      <c r="A14" s="619"/>
      <c r="B14" s="281" t="s">
        <v>632</v>
      </c>
      <c r="C14" s="281" t="s">
        <v>633</v>
      </c>
      <c r="D14" s="288" t="s">
        <v>634</v>
      </c>
      <c r="E14" s="289"/>
      <c r="F14" s="285"/>
    </row>
    <row r="15" spans="1:7" ht="27" customHeight="1">
      <c r="A15" s="617"/>
      <c r="B15" s="290"/>
      <c r="C15" s="286"/>
      <c r="D15" s="286"/>
      <c r="E15" s="291"/>
      <c r="F15" s="285"/>
    </row>
    <row r="16" spans="1:7" ht="27" customHeight="1">
      <c r="A16" s="616" t="s">
        <v>586</v>
      </c>
      <c r="B16" s="281" t="s">
        <v>635</v>
      </c>
      <c r="C16" s="288" t="s">
        <v>636</v>
      </c>
      <c r="D16" s="288" t="s">
        <v>637</v>
      </c>
      <c r="E16" s="288" t="s">
        <v>638</v>
      </c>
      <c r="F16" s="285"/>
    </row>
    <row r="17" spans="1:6" ht="27" customHeight="1">
      <c r="A17" s="617"/>
      <c r="B17" s="286"/>
      <c r="C17" s="286"/>
      <c r="D17" s="286"/>
      <c r="E17" s="286"/>
      <c r="F17" s="285"/>
    </row>
    <row r="18" spans="1:6" ht="27" customHeight="1">
      <c r="A18" s="616" t="s">
        <v>587</v>
      </c>
      <c r="B18" s="281" t="s">
        <v>618</v>
      </c>
      <c r="C18" s="281" t="s">
        <v>640</v>
      </c>
      <c r="D18" s="281" t="s">
        <v>641</v>
      </c>
      <c r="E18" s="285"/>
      <c r="F18" s="285"/>
    </row>
    <row r="19" spans="1:6" ht="27" customHeight="1">
      <c r="A19" s="617"/>
      <c r="B19" s="286"/>
      <c r="C19" s="286"/>
      <c r="D19" s="286"/>
      <c r="E19" s="285"/>
      <c r="F19" s="285"/>
    </row>
    <row r="20" spans="1:6" ht="27" customHeight="1">
      <c r="A20" s="616" t="s">
        <v>588</v>
      </c>
      <c r="B20" s="287" t="s">
        <v>642</v>
      </c>
      <c r="C20" s="281" t="s">
        <v>644</v>
      </c>
      <c r="D20" s="281" t="s">
        <v>643</v>
      </c>
      <c r="E20" s="285"/>
      <c r="F20" s="285"/>
    </row>
    <row r="21" spans="1:6" ht="27" customHeight="1">
      <c r="A21" s="617"/>
      <c r="B21" s="286"/>
      <c r="C21" s="286"/>
      <c r="D21" s="286"/>
      <c r="E21" s="285"/>
      <c r="F21" s="285"/>
    </row>
    <row r="22" spans="1:6" ht="27" customHeight="1">
      <c r="A22" s="292"/>
    </row>
  </sheetData>
  <customSheetViews>
    <customSheetView guid="{9B008D34-F000-412D-B848-95502D7DC370}" scale="80" showPageBreaks="1" state="hidden" view="pageBreakPreview">
      <selection activeCell="E4" sqref="E4"/>
      <pageMargins left="0.23622047244094491" right="0.23622047244094491" top="0.74803149606299213" bottom="0.74803149606299213" header="0.31496062992125984" footer="0.31496062992125984"/>
      <printOptions horizontalCentered="1"/>
      <pageSetup paperSize="9" orientation="landscape" r:id="rId1"/>
    </customSheetView>
  </customSheetViews>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487"/>
      <c r="H1" s="487"/>
    </row>
    <row r="2" spans="1:8" ht="12.75" customHeight="1">
      <c r="A2" s="67"/>
      <c r="B2" s="615" t="s">
        <v>184</v>
      </c>
      <c r="C2" s="615"/>
      <c r="D2" s="615"/>
      <c r="E2" s="615"/>
      <c r="G2" s="487"/>
      <c r="H2" s="487"/>
    </row>
    <row r="3" spans="1:8" ht="12.75" customHeight="1">
      <c r="G3" s="487"/>
      <c r="H3" s="487"/>
    </row>
    <row r="4" spans="1:8" ht="12.75" customHeight="1">
      <c r="D4" s="68"/>
      <c r="E4" s="69" t="s">
        <v>199</v>
      </c>
      <c r="G4" s="487"/>
      <c r="H4" s="487"/>
    </row>
    <row r="5" spans="1:8" ht="12.75" customHeight="1">
      <c r="B5" s="56" t="s">
        <v>144</v>
      </c>
      <c r="G5" s="487"/>
      <c r="H5" s="487"/>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6"/>
    </row>
    <row r="22" spans="1:6" s="64" customFormat="1">
      <c r="A22" s="64">
        <f t="shared" si="0"/>
        <v>16</v>
      </c>
      <c r="B22" s="73"/>
      <c r="C22" s="73"/>
      <c r="D22" s="75"/>
      <c r="E22" s="76"/>
    </row>
    <row r="23" spans="1:6" s="64" customFormat="1">
      <c r="A23" s="64">
        <f t="shared" si="0"/>
        <v>17</v>
      </c>
      <c r="B23" s="73"/>
      <c r="C23" s="73"/>
      <c r="D23" s="75"/>
      <c r="E23" s="76"/>
    </row>
    <row r="24" spans="1:6" s="64" customFormat="1">
      <c r="A24" s="64">
        <f t="shared" si="0"/>
        <v>18</v>
      </c>
      <c r="B24" s="73"/>
      <c r="C24" s="73"/>
      <c r="D24" s="75"/>
      <c r="E24" s="76"/>
    </row>
    <row r="25" spans="1:6" s="64" customFormat="1">
      <c r="A25" s="64">
        <f t="shared" si="0"/>
        <v>19</v>
      </c>
      <c r="B25" s="73"/>
      <c r="C25" s="73"/>
      <c r="D25" s="75"/>
      <c r="E25" s="76"/>
    </row>
    <row r="26" spans="1:6" s="64" customFormat="1">
      <c r="A26" s="64">
        <f t="shared" si="0"/>
        <v>20</v>
      </c>
      <c r="B26" s="73"/>
      <c r="C26" s="73"/>
      <c r="D26" s="75"/>
      <c r="E26" s="76"/>
    </row>
    <row r="27" spans="1:6" s="64" customFormat="1">
      <c r="A27" s="64">
        <f t="shared" si="0"/>
        <v>21</v>
      </c>
      <c r="B27" s="73"/>
      <c r="C27" s="73"/>
      <c r="D27" s="75"/>
      <c r="E27" s="76"/>
    </row>
    <row r="28" spans="1:6" s="64" customFormat="1">
      <c r="A28" s="64">
        <f t="shared" si="0"/>
        <v>22</v>
      </c>
      <c r="B28" s="73"/>
      <c r="C28" s="73"/>
      <c r="D28" s="75"/>
      <c r="E28" s="76"/>
    </row>
    <row r="29" spans="1:6" s="64" customFormat="1">
      <c r="A29" s="64">
        <f t="shared" si="0"/>
        <v>23</v>
      </c>
      <c r="B29" s="73"/>
      <c r="C29" s="73"/>
      <c r="D29" s="75"/>
      <c r="E29" s="76"/>
    </row>
    <row r="30" spans="1:6" s="64" customFormat="1">
      <c r="A30" s="64">
        <f t="shared" si="0"/>
        <v>24</v>
      </c>
      <c r="B30" s="73"/>
      <c r="C30" s="73"/>
      <c r="D30" s="75"/>
      <c r="E30" s="76"/>
    </row>
    <row r="31" spans="1:6" s="64" customFormat="1">
      <c r="A31" s="64">
        <f t="shared" si="0"/>
        <v>25</v>
      </c>
      <c r="B31" s="73"/>
      <c r="C31" s="73"/>
      <c r="D31" s="75"/>
      <c r="E31" s="76"/>
    </row>
  </sheetData>
  <customSheetViews>
    <customSheetView guid="{9B008D34-F000-412D-B848-95502D7DC370}"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9370078740157483" footer="0.39370078740157483"/>
      <printOptions horizontalCentered="1"/>
      <pageSetup paperSize="9" scale="98" fitToHeight="0" orientation="landscape" blackAndWhite="1" r:id="rId1"/>
    </customSheetView>
  </customSheetViews>
  <mergeCells count="2">
    <mergeCell ref="B2:E2"/>
    <mergeCell ref="G1:H5"/>
  </mergeCells>
  <phoneticPr fontId="2"/>
  <dataValidations count="1">
    <dataValidation type="list" allowBlank="1" showInputMessage="1" showErrorMessage="1" sqref="C7:C31" xr:uid="{00000000-0002-0000-1600-000000000000}">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1000000}">
          <x14:formula1>
            <xm:f>事業分類・区分!$B$2:$I$2</xm:f>
          </x14:formula1>
          <xm:sqref>B7:B31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6" width="13.125" style="56" customWidth="1"/>
    <col min="17" max="17" width="14.5" style="56" customWidth="1"/>
    <col min="18" max="18" width="3.75" style="56" customWidth="1"/>
    <col min="19" max="19" width="18.875" style="56" hidden="1" customWidth="1"/>
    <col min="20" max="20" width="23.375" style="56" customWidth="1"/>
    <col min="21" max="21" width="9.25" style="249" bestFit="1" customWidth="1"/>
    <col min="22" max="22" width="16.375" style="56" customWidth="1"/>
    <col min="23" max="16384" width="12.625" style="56"/>
  </cols>
  <sheetData>
    <row r="1" spans="1:21" ht="12.75" customHeight="1">
      <c r="B1" s="56" t="s">
        <v>147</v>
      </c>
    </row>
    <row r="2" spans="1:21" ht="12.75" customHeight="1">
      <c r="B2" s="621" t="s">
        <v>163</v>
      </c>
      <c r="C2" s="621"/>
      <c r="D2" s="621"/>
      <c r="E2" s="621"/>
      <c r="F2" s="621"/>
      <c r="G2" s="621"/>
      <c r="H2" s="621"/>
      <c r="I2" s="621"/>
      <c r="J2" s="621"/>
      <c r="K2" s="621"/>
      <c r="L2" s="621"/>
      <c r="M2" s="621"/>
      <c r="N2" s="621"/>
      <c r="O2" s="621"/>
      <c r="P2" s="621"/>
      <c r="Q2" s="621"/>
      <c r="T2" s="276"/>
      <c r="U2" s="276"/>
    </row>
    <row r="3" spans="1:21" ht="12.75" customHeight="1">
      <c r="N3" s="68"/>
      <c r="O3" s="620" t="str">
        <f>'（別紙1）'!E4</f>
        <v>（事業者名）</v>
      </c>
      <c r="P3" s="620"/>
      <c r="Q3" s="620"/>
      <c r="R3" s="68"/>
      <c r="T3" s="276"/>
      <c r="U3" s="276"/>
    </row>
    <row r="4" spans="1:21" ht="12.75" customHeight="1">
      <c r="E4" s="68"/>
      <c r="F4" s="68"/>
      <c r="G4" s="68"/>
      <c r="T4" s="276"/>
      <c r="U4" s="276"/>
    </row>
    <row r="5" spans="1:21" ht="72">
      <c r="B5" s="77" t="s">
        <v>3</v>
      </c>
      <c r="C5" s="77" t="s">
        <v>0</v>
      </c>
      <c r="D5" s="78" t="s">
        <v>124</v>
      </c>
      <c r="E5" s="78" t="s">
        <v>125</v>
      </c>
      <c r="F5" s="78" t="s">
        <v>126</v>
      </c>
      <c r="G5" s="78" t="s">
        <v>127</v>
      </c>
      <c r="H5" s="79" t="s">
        <v>158</v>
      </c>
      <c r="I5" s="77" t="s">
        <v>14</v>
      </c>
      <c r="J5" s="78" t="s">
        <v>128</v>
      </c>
      <c r="K5" s="78" t="s">
        <v>159</v>
      </c>
      <c r="L5" s="79" t="s">
        <v>157</v>
      </c>
      <c r="M5" s="78" t="s">
        <v>156</v>
      </c>
      <c r="N5" s="77" t="s">
        <v>129</v>
      </c>
      <c r="O5" s="79" t="s">
        <v>130</v>
      </c>
      <c r="P5" s="79" t="s">
        <v>160</v>
      </c>
      <c r="Q5" s="77" t="s">
        <v>13</v>
      </c>
      <c r="S5" s="160"/>
      <c r="T5" s="276"/>
      <c r="U5" s="276"/>
    </row>
    <row r="6" spans="1:21">
      <c r="B6" s="80"/>
      <c r="C6" s="80"/>
      <c r="D6" s="81"/>
      <c r="E6" s="81"/>
      <c r="F6" s="82" t="s">
        <v>25</v>
      </c>
      <c r="G6" s="82" t="s">
        <v>26</v>
      </c>
      <c r="H6" s="82" t="s">
        <v>12</v>
      </c>
      <c r="I6" s="82" t="s">
        <v>11</v>
      </c>
      <c r="J6" s="82" t="s">
        <v>27</v>
      </c>
      <c r="K6" s="82" t="s">
        <v>132</v>
      </c>
      <c r="L6" s="82" t="s">
        <v>133</v>
      </c>
      <c r="M6" s="82" t="s">
        <v>134</v>
      </c>
      <c r="N6" s="118" t="s">
        <v>135</v>
      </c>
      <c r="O6" s="118" t="s">
        <v>136</v>
      </c>
      <c r="P6" s="118" t="s">
        <v>137</v>
      </c>
      <c r="Q6" s="80"/>
    </row>
    <row r="7" spans="1:21">
      <c r="A7" s="260">
        <v>0</v>
      </c>
      <c r="B7" s="83"/>
      <c r="C7" s="83"/>
      <c r="D7" s="84"/>
      <c r="E7" s="84"/>
      <c r="F7" s="85" t="s">
        <v>10</v>
      </c>
      <c r="G7" s="85" t="s">
        <v>10</v>
      </c>
      <c r="H7" s="85" t="s">
        <v>10</v>
      </c>
      <c r="I7" s="85" t="s">
        <v>10</v>
      </c>
      <c r="J7" s="85" t="s">
        <v>10</v>
      </c>
      <c r="K7" s="85"/>
      <c r="L7" s="85" t="s">
        <v>10</v>
      </c>
      <c r="M7" s="85"/>
      <c r="N7" s="85" t="s">
        <v>10</v>
      </c>
      <c r="O7" s="85"/>
      <c r="P7" s="85" t="s">
        <v>10</v>
      </c>
      <c r="Q7" s="85"/>
      <c r="S7" s="173"/>
      <c r="T7" s="277" t="s">
        <v>372</v>
      </c>
      <c r="U7" s="278" t="s">
        <v>411</v>
      </c>
    </row>
    <row r="8" spans="1:21" s="64" customFormat="1">
      <c r="A8" s="64">
        <f>A7+1</f>
        <v>1</v>
      </c>
      <c r="B8" s="133">
        <f>'（別紙1）'!B7</f>
        <v>0</v>
      </c>
      <c r="C8" s="133">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5"/>
      <c r="S8" s="170" t="str">
        <f>IFERROR(VLOOKUP($C8,【参考】算出区分!$C$2:$E$67,2,0),"")</f>
        <v/>
      </c>
      <c r="T8" s="170"/>
      <c r="U8" s="174" t="str">
        <f>IFERROR(VLOOKUP($S8&amp;$T8,【参考】算出区分!$G$2:$I$68,3,0),"")</f>
        <v/>
      </c>
    </row>
    <row r="9" spans="1:21" s="64" customFormat="1">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3"/>
      <c r="S9" s="170" t="str">
        <f>IFERROR(VLOOKUP($C9,【参考】算出区分!$C$2:$E$67,2,0),"")</f>
        <v/>
      </c>
      <c r="T9" s="170"/>
      <c r="U9" s="174" t="str">
        <f>IFERROR(VLOOKUP($S9&amp;$T9,【参考】算出区分!$G$2:$I$68,3,0),"")</f>
        <v/>
      </c>
    </row>
    <row r="10" spans="1:21" s="64" customFormat="1">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3"/>
      <c r="S10" s="170" t="str">
        <f>IFERROR(VLOOKUP($C10,【参考】算出区分!$C$2:$E$67,2,0),"")</f>
        <v/>
      </c>
      <c r="T10" s="170"/>
      <c r="U10" s="174" t="str">
        <f>IFERROR(VLOOKUP($S10&amp;$T10,【参考】算出区分!$G$2:$I$68,3,0),"")</f>
        <v/>
      </c>
    </row>
    <row r="11" spans="1:21" s="64" customFormat="1">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3"/>
      <c r="S11" s="170" t="str">
        <f>IFERROR(VLOOKUP($C11,【参考】算出区分!$C$2:$E$67,2,0),"")</f>
        <v/>
      </c>
      <c r="T11" s="170"/>
      <c r="U11" s="174" t="str">
        <f>IFERROR(VLOOKUP($S11&amp;$T11,【参考】算出区分!$G$2:$I$68,3,0),"")</f>
        <v/>
      </c>
    </row>
    <row r="12" spans="1:21" s="64" customFormat="1">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3"/>
      <c r="S12" s="170" t="str">
        <f>IFERROR(VLOOKUP($C12,【参考】算出区分!$C$2:$E$67,2,0),"")</f>
        <v/>
      </c>
      <c r="T12" s="170"/>
      <c r="U12" s="174" t="str">
        <f>IFERROR(VLOOKUP($S12&amp;$T12,【参考】算出区分!$G$2:$I$68,3,0),"")</f>
        <v/>
      </c>
    </row>
    <row r="13" spans="1:21" s="64" customFormat="1">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3"/>
      <c r="S13" s="170" t="str">
        <f>IFERROR(VLOOKUP($C13,【参考】算出区分!$C$2:$E$67,2,0),"")</f>
        <v/>
      </c>
      <c r="T13" s="170"/>
      <c r="U13" s="174" t="str">
        <f>IFERROR(VLOOKUP($S13&amp;$T13,【参考】算出区分!$G$2:$I$68,3,0),"")</f>
        <v/>
      </c>
    </row>
    <row r="14" spans="1:21" s="64" customFormat="1">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3"/>
      <c r="S14" s="170" t="str">
        <f>IFERROR(VLOOKUP($C14,【参考】算出区分!$C$2:$E$67,2,0),"")</f>
        <v/>
      </c>
      <c r="T14" s="170"/>
      <c r="U14" s="174" t="str">
        <f>IFERROR(VLOOKUP($S14&amp;$T14,【参考】算出区分!$G$2:$I$68,3,0),"")</f>
        <v/>
      </c>
    </row>
    <row r="15" spans="1:21" s="64" customFormat="1">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3"/>
      <c r="S15" s="170" t="str">
        <f>IFERROR(VLOOKUP($C15,【参考】算出区分!$C$2:$E$67,2,0),"")</f>
        <v/>
      </c>
      <c r="T15" s="170"/>
      <c r="U15" s="174" t="str">
        <f>IFERROR(VLOOKUP($S15&amp;$T15,【参考】算出区分!$G$2:$I$68,3,0),"")</f>
        <v/>
      </c>
    </row>
    <row r="16" spans="1:21" s="64" customFormat="1">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3"/>
      <c r="S16" s="170" t="str">
        <f>IFERROR(VLOOKUP($C16,【参考】算出区分!$C$2:$E$67,2,0),"")</f>
        <v/>
      </c>
      <c r="T16" s="170"/>
      <c r="U16" s="174" t="str">
        <f>IFERROR(VLOOKUP($S16&amp;$T16,【参考】算出区分!$G$2:$I$68,3,0),"")</f>
        <v/>
      </c>
    </row>
    <row r="17" spans="1:21" s="64" customFormat="1">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3"/>
      <c r="S17" s="170" t="str">
        <f>IFERROR(VLOOKUP($C17,【参考】算出区分!$C$2:$E$67,2,0),"")</f>
        <v/>
      </c>
      <c r="T17" s="170"/>
      <c r="U17" s="174" t="str">
        <f>IFERROR(VLOOKUP($S17&amp;$T17,【参考】算出区分!$G$2:$I$68,3,0),"")</f>
        <v/>
      </c>
    </row>
    <row r="18" spans="1:21" s="64" customFormat="1">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3"/>
      <c r="S18" s="170" t="str">
        <f>IFERROR(VLOOKUP($C18,【参考】算出区分!$C$2:$E$67,2,0),"")</f>
        <v/>
      </c>
      <c r="T18" s="170"/>
      <c r="U18" s="174" t="str">
        <f>IFERROR(VLOOKUP($S18&amp;$T18,【参考】算出区分!$G$2:$I$68,3,0),"")</f>
        <v/>
      </c>
    </row>
    <row r="19" spans="1:21" s="64" customFormat="1">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3"/>
      <c r="S19" s="170" t="str">
        <f>IFERROR(VLOOKUP($C19,【参考】算出区分!$C$2:$E$67,2,0),"")</f>
        <v/>
      </c>
      <c r="T19" s="170"/>
      <c r="U19" s="174" t="str">
        <f>IFERROR(VLOOKUP($S19&amp;$T19,【参考】算出区分!$G$2:$I$68,3,0),"")</f>
        <v/>
      </c>
    </row>
    <row r="20" spans="1:21" s="64" customFormat="1">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3"/>
      <c r="S20" s="170" t="str">
        <f>IFERROR(VLOOKUP($C20,【参考】算出区分!$C$2:$E$67,2,0),"")</f>
        <v/>
      </c>
      <c r="T20" s="170"/>
      <c r="U20" s="174" t="str">
        <f>IFERROR(VLOOKUP($S20&amp;$T20,【参考】算出区分!$G$2:$I$68,3,0),"")</f>
        <v/>
      </c>
    </row>
    <row r="21" spans="1:21" s="64" customFormat="1">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3"/>
      <c r="S21" s="170" t="str">
        <f>IFERROR(VLOOKUP($C21,【参考】算出区分!$C$2:$E$67,2,0),"")</f>
        <v/>
      </c>
      <c r="T21" s="170"/>
      <c r="U21" s="174" t="str">
        <f>IFERROR(VLOOKUP($S21&amp;$T21,【参考】算出区分!$G$2:$I$68,3,0),"")</f>
        <v/>
      </c>
    </row>
    <row r="22" spans="1:21" s="64" customFormat="1">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3"/>
      <c r="S22" s="170" t="str">
        <f>IFERROR(VLOOKUP($C22,【参考】算出区分!$C$2:$E$67,2,0),"")</f>
        <v/>
      </c>
      <c r="T22" s="170"/>
      <c r="U22" s="174" t="str">
        <f>IFERROR(VLOOKUP($S22&amp;$T22,【参考】算出区分!$G$2:$I$68,3,0),"")</f>
        <v/>
      </c>
    </row>
    <row r="23" spans="1:21" s="64" customFormat="1">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3"/>
      <c r="S23" s="170" t="str">
        <f>IFERROR(VLOOKUP($C23,【参考】算出区分!$C$2:$E$67,2,0),"")</f>
        <v/>
      </c>
      <c r="T23" s="170"/>
      <c r="U23" s="174" t="str">
        <f>IFERROR(VLOOKUP($S23&amp;$T23,【参考】算出区分!$G$2:$I$68,3,0),"")</f>
        <v/>
      </c>
    </row>
    <row r="24" spans="1:21" s="64" customFormat="1">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3"/>
      <c r="S24" s="170" t="str">
        <f>IFERROR(VLOOKUP($C24,【参考】算出区分!$C$2:$E$67,2,0),"")</f>
        <v/>
      </c>
      <c r="T24" s="170"/>
      <c r="U24" s="174" t="str">
        <f>IFERROR(VLOOKUP($S24&amp;$T24,【参考】算出区分!$G$2:$I$68,3,0),"")</f>
        <v/>
      </c>
    </row>
    <row r="25" spans="1:21" s="64" customFormat="1">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3"/>
      <c r="S25" s="170" t="str">
        <f>IFERROR(VLOOKUP($C25,【参考】算出区分!$C$2:$E$67,2,0),"")</f>
        <v/>
      </c>
      <c r="T25" s="170"/>
      <c r="U25" s="174" t="str">
        <f>IFERROR(VLOOKUP($S25&amp;$T25,【参考】算出区分!$G$2:$I$68,3,0),"")</f>
        <v/>
      </c>
    </row>
    <row r="26" spans="1:21" s="64" customFormat="1">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3"/>
      <c r="S26" s="170" t="str">
        <f>IFERROR(VLOOKUP($C26,【参考】算出区分!$C$2:$E$67,2,0),"")</f>
        <v/>
      </c>
      <c r="T26" s="170"/>
      <c r="U26" s="174" t="str">
        <f>IFERROR(VLOOKUP($S26&amp;$T26,【参考】算出区分!$G$2:$I$68,3,0),"")</f>
        <v/>
      </c>
    </row>
    <row r="27" spans="1:21" s="64" customFormat="1">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3"/>
      <c r="S27" s="170" t="str">
        <f>IFERROR(VLOOKUP($C27,【参考】算出区分!$C$2:$E$67,2,0),"")</f>
        <v/>
      </c>
      <c r="T27" s="170"/>
      <c r="U27" s="174" t="str">
        <f>IFERROR(VLOOKUP($S27&amp;$T27,【参考】算出区分!$G$2:$I$68,3,0),"")</f>
        <v/>
      </c>
    </row>
    <row r="28" spans="1:21" s="64" customFormat="1">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3"/>
      <c r="S28" s="170" t="str">
        <f>IFERROR(VLOOKUP($C28,【参考】算出区分!$C$2:$E$67,2,0),"")</f>
        <v/>
      </c>
      <c r="T28" s="170"/>
      <c r="U28" s="174" t="str">
        <f>IFERROR(VLOOKUP($S28&amp;$T28,【参考】算出区分!$G$2:$I$68,3,0),"")</f>
        <v/>
      </c>
    </row>
    <row r="29" spans="1:21" s="64" customFormat="1">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3"/>
      <c r="S29" s="170" t="str">
        <f>IFERROR(VLOOKUP($C29,【参考】算出区分!$C$2:$E$67,2,0),"")</f>
        <v/>
      </c>
      <c r="T29" s="170"/>
      <c r="U29" s="174" t="str">
        <f>IFERROR(VLOOKUP($S29&amp;$T29,【参考】算出区分!$G$2:$I$68,3,0),"")</f>
        <v/>
      </c>
    </row>
    <row r="30" spans="1:21" s="64" customFormat="1">
      <c r="A30" s="64">
        <f t="shared" si="3"/>
        <v>23</v>
      </c>
      <c r="B30" s="90">
        <f>'（別紙1）'!B29</f>
        <v>0</v>
      </c>
      <c r="C30" s="90">
        <f>'（別紙1）'!C29</f>
        <v>0</v>
      </c>
      <c r="D30" s="250">
        <f>'（別紙1）'!D29</f>
        <v>0</v>
      </c>
      <c r="E30" s="251"/>
      <c r="F30" s="106"/>
      <c r="G30" s="106"/>
      <c r="H30" s="106"/>
      <c r="I30" s="206" t="str">
        <f t="shared" si="1"/>
        <v/>
      </c>
      <c r="J30" s="106"/>
      <c r="K30" s="261"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2" t="str">
        <f t="shared" si="2"/>
        <v/>
      </c>
      <c r="O30" s="263">
        <f t="shared" si="0"/>
        <v>0</v>
      </c>
      <c r="P30" s="106"/>
      <c r="Q30" s="253"/>
      <c r="S30" s="170" t="str">
        <f>IFERROR(VLOOKUP($C30,【参考】算出区分!$C$2:$E$67,2,0),"")</f>
        <v/>
      </c>
      <c r="T30" s="170"/>
      <c r="U30" s="174" t="str">
        <f>IFERROR(VLOOKUP($S30&amp;$T30,【参考】算出区分!$G$2:$I$68,3,0),"")</f>
        <v/>
      </c>
    </row>
    <row r="31" spans="1:21" s="64" customFormat="1">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3"/>
      <c r="S31" s="170" t="str">
        <f>IFERROR(VLOOKUP($C31,【参考】算出区分!$C$2:$E$67,2,0),"")</f>
        <v/>
      </c>
      <c r="T31" s="170"/>
      <c r="U31" s="174" t="str">
        <f>IFERROR(VLOOKUP($S31&amp;$T31,【参考】算出区分!$G$2:$I$68,3,0),"")</f>
        <v/>
      </c>
    </row>
    <row r="32" spans="1:21" s="64" customFormat="1" ht="12.75" thickBot="1">
      <c r="A32" s="64">
        <f t="shared" si="3"/>
        <v>25</v>
      </c>
      <c r="B32" s="92">
        <f>'（別紙1）'!B31</f>
        <v>0</v>
      </c>
      <c r="C32" s="92">
        <f>'（別紙1）'!C31</f>
        <v>0</v>
      </c>
      <c r="D32" s="254">
        <f>'（別紙1）'!D31</f>
        <v>0</v>
      </c>
      <c r="E32" s="255"/>
      <c r="F32" s="209"/>
      <c r="G32" s="209"/>
      <c r="H32" s="209"/>
      <c r="I32" s="207" t="str">
        <f t="shared" si="1"/>
        <v/>
      </c>
      <c r="J32" s="209"/>
      <c r="K32" s="264" t="str">
        <f>IFERROR(IF(OR(U32="h1",U32="h2",U32="i",U32="j"),VLOOKUP(C32,補助率・係数!$B$3:$F$65537,4,0),"_"),"")</f>
        <v>_</v>
      </c>
      <c r="L32" s="209"/>
      <c r="M32" s="264" t="str">
        <f>IFERROR(IF(T32="","",IF(AND(ISNUMBER(K32),K32&lt;&gt;0),VLOOKUP(C32,補助率・係数!$B$3:$F$65537,5,FALSE),IF(OR(C32="周産期医療対策事業",C32="ＮＩＣＵ等長期入院児支援事業"),VLOOKUP(E32,補助率・係数!$C$3:$D$65537,2,FALSE),VLOOKUP(C32,補助率・係数!$B$3:$D$65537,3,FALSE)))),"")</f>
        <v/>
      </c>
      <c r="N32" s="265" t="str">
        <f t="shared" si="2"/>
        <v/>
      </c>
      <c r="O32" s="266">
        <f t="shared" si="0"/>
        <v>0</v>
      </c>
      <c r="P32" s="107"/>
      <c r="Q32" s="208"/>
      <c r="S32" s="170" t="str">
        <f>IFERROR(VLOOKUP($C32,【参考】算出区分!$C$2:$E$67,2,0),"")</f>
        <v/>
      </c>
      <c r="T32" s="170"/>
      <c r="U32" s="174" t="str">
        <f>IFERROR(VLOOKUP($S32&amp;$T32,【参考】算出区分!$G$2:$I$68,3,0),"")</f>
        <v/>
      </c>
    </row>
    <row r="33" spans="2:21" ht="12.75" customHeight="1" thickTop="1">
      <c r="B33" s="80" t="s">
        <v>9</v>
      </c>
      <c r="C33" s="129"/>
      <c r="D33" s="109"/>
      <c r="E33" s="109"/>
      <c r="F33" s="88"/>
      <c r="G33" s="88"/>
      <c r="H33" s="88"/>
      <c r="I33" s="88"/>
      <c r="J33" s="88"/>
      <c r="K33" s="88"/>
      <c r="L33" s="88"/>
      <c r="M33" s="130"/>
      <c r="N33" s="88">
        <f>SUM(N8:N32)</f>
        <v>0</v>
      </c>
      <c r="O33" s="111"/>
      <c r="P33" s="88">
        <f>SUM(P8:P32)</f>
        <v>0</v>
      </c>
      <c r="Q33" s="100"/>
      <c r="S33" s="64"/>
      <c r="T33" s="64"/>
      <c r="U33" s="175"/>
    </row>
    <row r="34" spans="2:21" ht="12.75" customHeight="1"/>
    <row r="35" spans="2:21" ht="12.75" customHeight="1">
      <c r="B35" s="56" t="s">
        <v>8</v>
      </c>
    </row>
    <row r="36" spans="2:21" ht="12.75" customHeight="1">
      <c r="B36" s="56" t="s">
        <v>198</v>
      </c>
    </row>
    <row r="37" spans="2:21" ht="12.75" customHeight="1">
      <c r="B37" s="56" t="s">
        <v>471</v>
      </c>
    </row>
    <row r="38" spans="2:21" ht="12.75" customHeight="1"/>
    <row r="39" spans="2:21" ht="12.75" customHeight="1"/>
    <row r="40" spans="2:21" ht="12.75" customHeight="1"/>
    <row r="41" spans="2:21" ht="12.75" customHeight="1">
      <c r="B41" s="112" t="s">
        <v>55</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c r="B42" s="112" t="s">
        <v>56</v>
      </c>
      <c r="C42" s="113"/>
      <c r="D42" s="95"/>
      <c r="E42" s="95"/>
      <c r="F42" s="95"/>
      <c r="G42" s="95"/>
      <c r="H42" s="95"/>
      <c r="I42" s="95"/>
      <c r="J42" s="95"/>
      <c r="K42" s="95"/>
      <c r="L42" s="95"/>
      <c r="M42" s="95"/>
      <c r="N42" s="95">
        <f t="shared" si="4"/>
        <v>0</v>
      </c>
      <c r="O42" s="95"/>
      <c r="P42" s="95">
        <f t="shared" si="5"/>
        <v>0</v>
      </c>
      <c r="Q42" s="95"/>
    </row>
    <row r="43" spans="2:21" ht="12.75" customHeight="1">
      <c r="B43" s="112" t="s">
        <v>57</v>
      </c>
      <c r="C43" s="113"/>
      <c r="D43" s="95"/>
      <c r="E43" s="95"/>
      <c r="F43" s="95"/>
      <c r="G43" s="95"/>
      <c r="H43" s="95"/>
      <c r="I43" s="95"/>
      <c r="J43" s="95"/>
      <c r="K43" s="95"/>
      <c r="L43" s="95"/>
      <c r="M43" s="95"/>
      <c r="N43" s="95">
        <f t="shared" si="4"/>
        <v>0</v>
      </c>
      <c r="O43" s="95"/>
      <c r="P43" s="95">
        <f t="shared" si="5"/>
        <v>0</v>
      </c>
      <c r="Q43" s="95"/>
    </row>
    <row r="44" spans="2:21" ht="12.75" customHeight="1">
      <c r="B44" s="112" t="s">
        <v>58</v>
      </c>
      <c r="C44" s="113"/>
      <c r="D44" s="95"/>
      <c r="E44" s="95"/>
      <c r="F44" s="95"/>
      <c r="G44" s="95"/>
      <c r="H44" s="95"/>
      <c r="I44" s="95"/>
      <c r="J44" s="95"/>
      <c r="K44" s="95"/>
      <c r="L44" s="95"/>
      <c r="M44" s="95"/>
      <c r="N44" s="95">
        <f t="shared" si="4"/>
        <v>0</v>
      </c>
      <c r="O44" s="95"/>
      <c r="P44" s="95">
        <f t="shared" si="5"/>
        <v>0</v>
      </c>
      <c r="Q44" s="95"/>
    </row>
    <row r="45" spans="2:21" ht="12.75" customHeight="1">
      <c r="B45" s="112" t="s">
        <v>207</v>
      </c>
      <c r="C45" s="113"/>
      <c r="D45" s="95"/>
      <c r="E45" s="95"/>
      <c r="F45" s="95"/>
      <c r="G45" s="95"/>
      <c r="H45" s="95"/>
      <c r="I45" s="95"/>
      <c r="J45" s="95"/>
      <c r="K45" s="95"/>
      <c r="L45" s="95"/>
      <c r="M45" s="95"/>
      <c r="N45" s="95">
        <f t="shared" si="4"/>
        <v>0</v>
      </c>
      <c r="O45" s="95"/>
      <c r="P45" s="95">
        <f t="shared" si="5"/>
        <v>0</v>
      </c>
      <c r="Q45" s="95"/>
    </row>
    <row r="46" spans="2:21" ht="12.75" customHeight="1">
      <c r="B46" s="112" t="s">
        <v>60</v>
      </c>
      <c r="C46" s="113"/>
      <c r="D46" s="95"/>
      <c r="E46" s="95"/>
      <c r="F46" s="95"/>
      <c r="G46" s="95"/>
      <c r="H46" s="95"/>
      <c r="I46" s="95"/>
      <c r="J46" s="95"/>
      <c r="K46" s="95"/>
      <c r="L46" s="95"/>
      <c r="M46" s="95"/>
      <c r="N46" s="95">
        <f t="shared" si="4"/>
        <v>0</v>
      </c>
      <c r="O46" s="95"/>
      <c r="P46" s="95">
        <f t="shared" si="5"/>
        <v>0</v>
      </c>
      <c r="Q46" s="95"/>
    </row>
    <row r="47" spans="2:21" ht="12.75" customHeight="1">
      <c r="B47" s="123" t="s">
        <v>61</v>
      </c>
      <c r="C47" s="84"/>
      <c r="D47" s="122"/>
      <c r="E47" s="122"/>
      <c r="F47" s="122"/>
      <c r="G47" s="122"/>
      <c r="H47" s="122"/>
      <c r="I47" s="122"/>
      <c r="J47" s="122"/>
      <c r="K47" s="122"/>
      <c r="L47" s="122"/>
      <c r="M47" s="122"/>
      <c r="N47" s="122">
        <f t="shared" si="4"/>
        <v>0</v>
      </c>
      <c r="O47" s="122"/>
      <c r="P47" s="122">
        <f t="shared" si="5"/>
        <v>0</v>
      </c>
      <c r="Q47" s="122"/>
    </row>
    <row r="48" spans="2:21" ht="12.75" customHeight="1" thickBot="1">
      <c r="B48" s="96" t="s">
        <v>194</v>
      </c>
      <c r="C48" s="97"/>
      <c r="D48" s="98"/>
      <c r="E48" s="98"/>
      <c r="F48" s="98"/>
      <c r="G48" s="98"/>
      <c r="H48" s="98"/>
      <c r="I48" s="98"/>
      <c r="J48" s="98"/>
      <c r="K48" s="98"/>
      <c r="L48" s="98"/>
      <c r="M48" s="98"/>
      <c r="N48" s="98">
        <f t="shared" si="4"/>
        <v>0</v>
      </c>
      <c r="O48" s="98"/>
      <c r="P48" s="114">
        <f t="shared" si="5"/>
        <v>0</v>
      </c>
      <c r="Q48" s="114"/>
    </row>
    <row r="49" spans="2:17" ht="12.75" customHeight="1" thickTop="1">
      <c r="B49" s="115" t="s">
        <v>9</v>
      </c>
      <c r="C49" s="109"/>
      <c r="D49" s="101"/>
      <c r="E49" s="101"/>
      <c r="F49" s="101"/>
      <c r="G49" s="101"/>
      <c r="H49" s="101"/>
      <c r="I49" s="101"/>
      <c r="J49" s="101"/>
      <c r="K49" s="101"/>
      <c r="L49" s="101"/>
      <c r="M49" s="101"/>
      <c r="N49" s="101">
        <f>SUM(N41:N48)</f>
        <v>0</v>
      </c>
      <c r="O49" s="101"/>
      <c r="P49" s="101">
        <f>SUM(P41:P48)</f>
        <v>0</v>
      </c>
      <c r="Q49" s="101"/>
    </row>
  </sheetData>
  <customSheetViews>
    <customSheetView guid="{9B008D34-F000-412D-B848-95502D7DC370}" scale="80" showPageBreaks="1" fitToPage="1" printArea="1" hiddenColumns="1" state="hidden" view="pageBreakPreview">
      <pane xSplit="4" ySplit="7" topLeftCell="F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7" orientation="landscape" blackAndWhite="1" r:id="rId1"/>
    </customSheetView>
  </customSheetViews>
  <mergeCells count="2">
    <mergeCell ref="O3:Q3"/>
    <mergeCell ref="B2:Q2"/>
  </mergeCells>
  <phoneticPr fontId="2"/>
  <dataValidations count="2">
    <dataValidation type="list" allowBlank="1" showInputMessage="1" showErrorMessage="1" sqref="E8:E32" xr:uid="{00000000-0002-0000-1700-000000000000}">
      <formula1>INDIRECT(C8)</formula1>
    </dataValidation>
    <dataValidation type="list" allowBlank="1" showInputMessage="1" showErrorMessage="1" sqref="T8:T32" xr:uid="{00000000-0002-0000-1700-000001000000}">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1"/>
  </cols>
  <sheetData>
    <row r="1" spans="1:9" ht="18" customHeight="1">
      <c r="A1" s="21" t="s">
        <v>139</v>
      </c>
    </row>
    <row r="3" spans="1:9" ht="18" customHeight="1">
      <c r="H3" s="22"/>
      <c r="I3" s="23" t="s">
        <v>4</v>
      </c>
    </row>
    <row r="4" spans="1:9" ht="18" customHeight="1">
      <c r="H4" s="22"/>
      <c r="I4" s="23" t="s">
        <v>5</v>
      </c>
    </row>
    <row r="7" spans="1:9" ht="18" customHeight="1">
      <c r="A7" s="21" t="s">
        <v>6</v>
      </c>
    </row>
    <row r="10" spans="1:9" ht="18" customHeight="1">
      <c r="F10" s="24"/>
      <c r="G10" s="24"/>
      <c r="H10" s="24"/>
    </row>
    <row r="11" spans="1:9" ht="18" customHeight="1">
      <c r="F11" s="625" t="s">
        <v>205</v>
      </c>
      <c r="G11" s="625"/>
      <c r="H11" s="625"/>
      <c r="I11" s="21" t="s">
        <v>204</v>
      </c>
    </row>
    <row r="12" spans="1:9" ht="18" customHeight="1">
      <c r="F12" s="24"/>
      <c r="G12" s="24"/>
      <c r="H12" s="24"/>
    </row>
    <row r="16" spans="1:9" ht="18" customHeight="1">
      <c r="A16" s="623" t="s">
        <v>200</v>
      </c>
      <c r="B16" s="623"/>
      <c r="C16" s="623"/>
      <c r="D16" s="623"/>
      <c r="E16" s="623"/>
      <c r="F16" s="623"/>
      <c r="G16" s="623"/>
      <c r="H16" s="623"/>
      <c r="I16" s="623"/>
    </row>
    <row r="19" spans="1:9" ht="18" customHeight="1">
      <c r="A19" s="622" t="s">
        <v>145</v>
      </c>
      <c r="B19" s="622"/>
      <c r="C19" s="622"/>
      <c r="D19" s="622"/>
      <c r="E19" s="622"/>
      <c r="F19" s="622"/>
      <c r="G19" s="622"/>
      <c r="H19" s="622"/>
      <c r="I19" s="622"/>
    </row>
    <row r="20" spans="1:9" ht="18" customHeight="1">
      <c r="A20" s="622"/>
      <c r="B20" s="622"/>
      <c r="C20" s="622"/>
      <c r="D20" s="622"/>
      <c r="E20" s="622"/>
      <c r="F20" s="622"/>
      <c r="G20" s="622"/>
      <c r="H20" s="622"/>
      <c r="I20" s="622"/>
    </row>
    <row r="21" spans="1:9" ht="18" customHeight="1">
      <c r="A21" s="622"/>
      <c r="B21" s="622"/>
      <c r="C21" s="622"/>
      <c r="D21" s="622"/>
      <c r="E21" s="622"/>
      <c r="F21" s="622"/>
      <c r="G21" s="622"/>
      <c r="H21" s="622"/>
      <c r="I21" s="622"/>
    </row>
    <row r="22" spans="1:9" ht="18" customHeight="1">
      <c r="A22" s="124"/>
      <c r="B22" s="124"/>
      <c r="C22" s="124"/>
      <c r="D22" s="124"/>
      <c r="E22" s="124"/>
      <c r="F22" s="124"/>
      <c r="G22" s="124"/>
      <c r="H22" s="124"/>
      <c r="I22" s="124"/>
    </row>
    <row r="23" spans="1:9" ht="18" customHeight="1">
      <c r="A23" s="124"/>
      <c r="B23" s="124"/>
      <c r="C23" s="124"/>
      <c r="D23" s="124"/>
      <c r="E23" s="124"/>
      <c r="F23" s="124"/>
      <c r="G23" s="124"/>
      <c r="H23" s="124"/>
      <c r="I23" s="124"/>
    </row>
    <row r="24" spans="1:9" ht="18" customHeight="1">
      <c r="A24" s="21" t="s">
        <v>22</v>
      </c>
      <c r="C24" s="624" t="s">
        <v>32</v>
      </c>
      <c r="D24" s="624"/>
      <c r="E24" s="624"/>
      <c r="F24" s="134"/>
    </row>
    <row r="25" spans="1:9" ht="18" customHeight="1">
      <c r="C25" s="125"/>
      <c r="D25" s="125"/>
      <c r="E25" s="125"/>
      <c r="F25" s="125"/>
    </row>
    <row r="26" spans="1:9" ht="18" customHeight="1">
      <c r="A26" s="21" t="s">
        <v>201</v>
      </c>
      <c r="I26" s="131" t="s">
        <v>16</v>
      </c>
    </row>
    <row r="27" spans="1:9" ht="18" customHeight="1">
      <c r="F27" s="26"/>
    </row>
    <row r="28" spans="1:9" ht="18" customHeight="1">
      <c r="A28" s="21" t="s">
        <v>23</v>
      </c>
      <c r="I28" s="131" t="s">
        <v>17</v>
      </c>
    </row>
    <row r="29" spans="1:9" ht="18" customHeight="1">
      <c r="F29" s="26"/>
    </row>
    <row r="30" spans="1:9" ht="18" customHeight="1">
      <c r="A30" s="21" t="s">
        <v>21</v>
      </c>
    </row>
    <row r="31" spans="1:9" ht="18" customHeight="1">
      <c r="A31" s="27" t="s">
        <v>208</v>
      </c>
    </row>
    <row r="32" spans="1:9" ht="18" customHeight="1">
      <c r="A32" s="27" t="s">
        <v>146</v>
      </c>
    </row>
    <row r="33" spans="1:1" ht="18" customHeight="1">
      <c r="A33" s="27" t="s">
        <v>24</v>
      </c>
    </row>
    <row r="34" spans="1:1" ht="18" customHeight="1">
      <c r="A34" s="27" t="s">
        <v>202</v>
      </c>
    </row>
  </sheetData>
  <customSheetViews>
    <customSheetView guid="{9B008D34-F000-412D-B848-95502D7DC370}" scale="80" showPageBreaks="1" fitToPage="1" state="hidden" view="pageBreakPreview" topLeftCell="A7">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487"/>
      <c r="H1" s="487"/>
    </row>
    <row r="2" spans="1:8" ht="12.75" customHeight="1">
      <c r="A2" s="67" t="s">
        <v>131</v>
      </c>
      <c r="B2" s="67"/>
      <c r="C2" s="67"/>
      <c r="D2" s="67"/>
      <c r="E2" s="67"/>
      <c r="G2" s="487"/>
      <c r="H2" s="487"/>
    </row>
    <row r="3" spans="1:8" ht="12.75" customHeight="1">
      <c r="G3" s="487"/>
      <c r="H3" s="487"/>
    </row>
    <row r="4" spans="1:8" ht="12.75" customHeight="1">
      <c r="D4" s="68"/>
      <c r="E4" s="69" t="s">
        <v>199</v>
      </c>
      <c r="G4" s="487"/>
      <c r="H4" s="487"/>
    </row>
    <row r="5" spans="1:8" ht="12.75" customHeight="1">
      <c r="B5" s="56" t="s">
        <v>144</v>
      </c>
      <c r="G5" s="487"/>
      <c r="H5" s="487"/>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5"/>
    </row>
    <row r="22" spans="1:6" s="64" customFormat="1">
      <c r="A22" s="64">
        <f t="shared" si="0"/>
        <v>16</v>
      </c>
      <c r="B22" s="73"/>
      <c r="C22" s="73"/>
      <c r="D22" s="75"/>
      <c r="E22" s="75"/>
    </row>
    <row r="23" spans="1:6" s="64" customFormat="1">
      <c r="A23" s="64">
        <f t="shared" si="0"/>
        <v>17</v>
      </c>
      <c r="B23" s="73"/>
      <c r="C23" s="73"/>
      <c r="D23" s="75"/>
      <c r="E23" s="75"/>
    </row>
    <row r="24" spans="1:6" s="64" customFormat="1">
      <c r="A24" s="64">
        <f t="shared" si="0"/>
        <v>18</v>
      </c>
      <c r="B24" s="73"/>
      <c r="C24" s="73"/>
      <c r="D24" s="75"/>
      <c r="E24" s="75"/>
    </row>
    <row r="25" spans="1:6" s="64" customFormat="1">
      <c r="A25" s="64">
        <f t="shared" si="0"/>
        <v>19</v>
      </c>
      <c r="B25" s="73"/>
      <c r="C25" s="73"/>
      <c r="D25" s="75"/>
      <c r="E25" s="75"/>
    </row>
    <row r="26" spans="1:6" s="64" customFormat="1">
      <c r="A26" s="64">
        <f t="shared" si="0"/>
        <v>20</v>
      </c>
      <c r="B26" s="73"/>
      <c r="C26" s="73"/>
      <c r="D26" s="75"/>
      <c r="E26" s="75"/>
    </row>
    <row r="27" spans="1:6" s="64" customFormat="1">
      <c r="A27" s="64">
        <f t="shared" si="0"/>
        <v>21</v>
      </c>
      <c r="B27" s="73"/>
      <c r="C27" s="73"/>
      <c r="D27" s="74"/>
      <c r="E27" s="74"/>
    </row>
    <row r="28" spans="1:6" s="64" customFormat="1">
      <c r="A28" s="64">
        <f t="shared" si="0"/>
        <v>22</v>
      </c>
      <c r="B28" s="73"/>
      <c r="C28" s="73"/>
      <c r="D28" s="74"/>
      <c r="E28" s="74"/>
    </row>
    <row r="29" spans="1:6" s="64" customFormat="1">
      <c r="A29" s="64">
        <f t="shared" si="0"/>
        <v>23</v>
      </c>
      <c r="B29" s="73"/>
      <c r="C29" s="73"/>
      <c r="D29" s="74"/>
      <c r="E29" s="74"/>
    </row>
    <row r="30" spans="1:6" s="64" customFormat="1">
      <c r="A30" s="64">
        <f t="shared" si="0"/>
        <v>24</v>
      </c>
      <c r="B30" s="73"/>
      <c r="C30" s="73"/>
      <c r="D30" s="74"/>
      <c r="E30" s="74"/>
    </row>
    <row r="31" spans="1:6" s="64" customFormat="1">
      <c r="A31" s="64">
        <f t="shared" si="0"/>
        <v>25</v>
      </c>
      <c r="B31" s="73"/>
      <c r="C31" s="73"/>
      <c r="D31" s="74"/>
      <c r="E31" s="74"/>
    </row>
  </sheetData>
  <customSheetViews>
    <customSheetView guid="{9B008D34-F000-412D-B848-95502D7DC370}"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1496062992125984" footer="0.31496062992125984"/>
      <printOptions horizontalCentered="1"/>
      <pageSetup paperSize="9" scale="98" orientation="landscape" blackAndWhite="1" r:id="rId1"/>
    </customSheetView>
  </customSheetViews>
  <mergeCells count="1">
    <mergeCell ref="G1:H5"/>
  </mergeCells>
  <phoneticPr fontId="2"/>
  <dataValidations count="1">
    <dataValidation type="list" allowBlank="1" showInputMessage="1" showErrorMessage="1" sqref="C7:C31" xr:uid="{00000000-0002-0000-1900-000000000000}">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1000000}">
          <x14:formula1>
            <xm:f>事業分類・区分!$B$2:$I$2</xm:f>
          </x14:formula1>
          <xm:sqref>B7:B31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7" width="13.125" style="56" customWidth="1"/>
    <col min="18" max="18" width="14.5" style="56" customWidth="1"/>
    <col min="19" max="19" width="3.625" style="56" customWidth="1"/>
    <col min="20" max="20" width="14.125" style="56" hidden="1" customWidth="1"/>
    <col min="21" max="21" width="23.375" style="56" customWidth="1"/>
    <col min="22" max="22" width="9.25" style="249" bestFit="1" customWidth="1"/>
    <col min="23" max="23" width="16.375" style="56" customWidth="1"/>
    <col min="24" max="16384" width="12.625" style="56"/>
  </cols>
  <sheetData>
    <row r="1" spans="1:22" ht="12.75" customHeight="1">
      <c r="B1" s="56" t="s">
        <v>147</v>
      </c>
    </row>
    <row r="2" spans="1:22" ht="12.75" customHeight="1">
      <c r="B2" s="67" t="s">
        <v>464</v>
      </c>
      <c r="C2" s="67"/>
      <c r="D2" s="67"/>
      <c r="E2" s="67"/>
      <c r="F2" s="67"/>
      <c r="G2" s="67"/>
      <c r="H2" s="67"/>
      <c r="I2" s="67"/>
      <c r="J2" s="67"/>
      <c r="K2" s="67"/>
      <c r="L2" s="67"/>
      <c r="M2" s="67"/>
      <c r="N2" s="67"/>
      <c r="O2" s="67"/>
      <c r="P2" s="67"/>
      <c r="Q2" s="67"/>
      <c r="R2" s="67"/>
      <c r="S2" s="67"/>
      <c r="U2" s="276"/>
      <c r="V2" s="276"/>
    </row>
    <row r="3" spans="1:22" ht="12.75" customHeight="1">
      <c r="N3" s="68"/>
      <c r="O3" s="620" t="str">
        <f>〔別紙1〕!E4</f>
        <v>（事業者名）</v>
      </c>
      <c r="P3" s="620"/>
      <c r="Q3" s="620"/>
      <c r="R3" s="620"/>
      <c r="S3" s="199"/>
      <c r="U3" s="276"/>
      <c r="V3" s="276"/>
    </row>
    <row r="4" spans="1:22" ht="12.75" customHeight="1">
      <c r="E4" s="68"/>
      <c r="F4" s="68"/>
      <c r="G4" s="68"/>
      <c r="U4" s="276"/>
      <c r="V4" s="276"/>
    </row>
    <row r="5" spans="1:22" ht="72">
      <c r="B5" s="77" t="s">
        <v>3</v>
      </c>
      <c r="C5" s="77" t="s">
        <v>0</v>
      </c>
      <c r="D5" s="78" t="s">
        <v>124</v>
      </c>
      <c r="E5" s="78" t="s">
        <v>125</v>
      </c>
      <c r="F5" s="78" t="s">
        <v>126</v>
      </c>
      <c r="G5" s="78" t="s">
        <v>148</v>
      </c>
      <c r="H5" s="79" t="s">
        <v>158</v>
      </c>
      <c r="I5" s="77" t="s">
        <v>14</v>
      </c>
      <c r="J5" s="78" t="s">
        <v>128</v>
      </c>
      <c r="K5" s="78" t="s">
        <v>159</v>
      </c>
      <c r="L5" s="79" t="s">
        <v>157</v>
      </c>
      <c r="M5" s="78" t="s">
        <v>156</v>
      </c>
      <c r="N5" s="77" t="s">
        <v>129</v>
      </c>
      <c r="O5" s="79" t="s">
        <v>15</v>
      </c>
      <c r="P5" s="79" t="s">
        <v>161</v>
      </c>
      <c r="Q5" s="79" t="s">
        <v>162</v>
      </c>
      <c r="R5" s="77" t="s">
        <v>13</v>
      </c>
      <c r="S5" s="200"/>
      <c r="T5" s="160"/>
      <c r="U5" s="276"/>
      <c r="V5" s="276"/>
    </row>
    <row r="6" spans="1:22">
      <c r="B6" s="80"/>
      <c r="C6" s="80"/>
      <c r="D6" s="81"/>
      <c r="E6" s="81"/>
      <c r="F6" s="82" t="s">
        <v>25</v>
      </c>
      <c r="G6" s="82" t="s">
        <v>26</v>
      </c>
      <c r="H6" s="82" t="s">
        <v>12</v>
      </c>
      <c r="I6" s="82" t="s">
        <v>11</v>
      </c>
      <c r="J6" s="82" t="s">
        <v>27</v>
      </c>
      <c r="K6" s="82" t="s">
        <v>132</v>
      </c>
      <c r="L6" s="82" t="s">
        <v>133</v>
      </c>
      <c r="M6" s="82" t="s">
        <v>134</v>
      </c>
      <c r="N6" s="118" t="s">
        <v>135</v>
      </c>
      <c r="O6" s="118" t="s">
        <v>136</v>
      </c>
      <c r="P6" s="118" t="s">
        <v>137</v>
      </c>
      <c r="Q6" s="118" t="s">
        <v>197</v>
      </c>
      <c r="R6" s="80"/>
      <c r="S6" s="203"/>
    </row>
    <row r="7" spans="1:22">
      <c r="A7" s="260">
        <v>0</v>
      </c>
      <c r="B7" s="83"/>
      <c r="C7" s="83"/>
      <c r="D7" s="84"/>
      <c r="E7" s="84"/>
      <c r="F7" s="85" t="s">
        <v>10</v>
      </c>
      <c r="G7" s="85" t="s">
        <v>10</v>
      </c>
      <c r="H7" s="85" t="s">
        <v>10</v>
      </c>
      <c r="I7" s="85" t="s">
        <v>10</v>
      </c>
      <c r="J7" s="85" t="s">
        <v>10</v>
      </c>
      <c r="K7" s="85"/>
      <c r="L7" s="85" t="s">
        <v>10</v>
      </c>
      <c r="M7" s="85"/>
      <c r="N7" s="85" t="s">
        <v>10</v>
      </c>
      <c r="O7" s="85" t="s">
        <v>10</v>
      </c>
      <c r="P7" s="85" t="s">
        <v>10</v>
      </c>
      <c r="Q7" s="85" t="s">
        <v>10</v>
      </c>
      <c r="R7" s="85"/>
      <c r="S7" s="204"/>
      <c r="T7" s="173"/>
      <c r="U7" s="277" t="s">
        <v>372</v>
      </c>
      <c r="V7" s="278" t="s">
        <v>411</v>
      </c>
    </row>
    <row r="8" spans="1:22" s="64" customFormat="1">
      <c r="A8" s="64">
        <f>A7+1</f>
        <v>1</v>
      </c>
      <c r="B8" s="133"/>
      <c r="C8" s="133"/>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9"/>
      <c r="P8" s="105"/>
      <c r="Q8" s="117"/>
      <c r="R8" s="86"/>
      <c r="S8" s="202"/>
      <c r="T8" s="170" t="str">
        <f>IFERROR(VLOOKUP($C8,【参考】算出区分!$C$2:$E$67,2,0),"")</f>
        <v/>
      </c>
      <c r="U8" s="170"/>
      <c r="V8" s="174" t="str">
        <f>IFERROR(VLOOKUP($T8&amp;$U8,【参考】算出区分!$G$2:$I$68,3,0),"")</f>
        <v/>
      </c>
    </row>
    <row r="9" spans="1:22" s="64" customFormat="1">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9"/>
      <c r="P9" s="105"/>
      <c r="Q9" s="117"/>
      <c r="R9" s="89"/>
      <c r="S9" s="202"/>
      <c r="T9" s="170" t="str">
        <f>IFERROR(VLOOKUP($C9,【参考】算出区分!$C$2:$E$67,2,0),"")</f>
        <v/>
      </c>
      <c r="U9" s="170"/>
      <c r="V9" s="174" t="str">
        <f>IFERROR(VLOOKUP($T9&amp;$U9,【参考】算出区分!$G$2:$I$68,3,0),"")</f>
        <v/>
      </c>
    </row>
    <row r="10" spans="1:22" s="64" customFormat="1">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9"/>
      <c r="P10" s="105"/>
      <c r="Q10" s="117"/>
      <c r="R10" s="89"/>
      <c r="S10" s="202"/>
      <c r="T10" s="170" t="str">
        <f>IFERROR(VLOOKUP($C10,【参考】算出区分!$C$2:$E$67,2,0),"")</f>
        <v/>
      </c>
      <c r="U10" s="170"/>
      <c r="V10" s="174" t="str">
        <f>IFERROR(VLOOKUP($T10&amp;$U10,【参考】算出区分!$G$2:$I$68,3,0),"")</f>
        <v/>
      </c>
    </row>
    <row r="11" spans="1:22" s="64" customFormat="1">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9"/>
      <c r="P11" s="105"/>
      <c r="Q11" s="117"/>
      <c r="R11" s="89"/>
      <c r="S11" s="202"/>
      <c r="T11" s="170" t="str">
        <f>IFERROR(VLOOKUP($C11,【参考】算出区分!$C$2:$E$67,2,0),"")</f>
        <v/>
      </c>
      <c r="U11" s="170"/>
      <c r="V11" s="174" t="str">
        <f>IFERROR(VLOOKUP($T11&amp;$U11,【参考】算出区分!$G$2:$I$68,3,0),"")</f>
        <v/>
      </c>
    </row>
    <row r="12" spans="1:22" s="64" customFormat="1">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9"/>
      <c r="P12" s="105"/>
      <c r="Q12" s="117"/>
      <c r="R12" s="89"/>
      <c r="S12" s="202"/>
      <c r="T12" s="170" t="str">
        <f>IFERROR(VLOOKUP($C12,【参考】算出区分!$C$2:$E$67,2,0),"")</f>
        <v/>
      </c>
      <c r="U12" s="170"/>
      <c r="V12" s="174" t="str">
        <f>IFERROR(VLOOKUP($T12&amp;$U12,【参考】算出区分!$G$2:$I$68,3,0),"")</f>
        <v/>
      </c>
    </row>
    <row r="13" spans="1:22" s="64" customFormat="1">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9"/>
      <c r="P13" s="105"/>
      <c r="Q13" s="117"/>
      <c r="R13" s="86"/>
      <c r="S13" s="202"/>
      <c r="T13" s="170" t="str">
        <f>IFERROR(VLOOKUP($C13,【参考】算出区分!$C$2:$E$67,2,0),"")</f>
        <v/>
      </c>
      <c r="U13" s="170"/>
      <c r="V13" s="174" t="str">
        <f>IFERROR(VLOOKUP($T13&amp;$U13,【参考】算出区分!$G$2:$I$68,3,0),"")</f>
        <v/>
      </c>
    </row>
    <row r="14" spans="1:22" s="64" customFormat="1">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9"/>
      <c r="P14" s="105"/>
      <c r="Q14" s="117"/>
      <c r="R14" s="89"/>
      <c r="S14" s="202"/>
      <c r="T14" s="170" t="str">
        <f>IFERROR(VLOOKUP($C14,【参考】算出区分!$C$2:$E$67,2,0),"")</f>
        <v/>
      </c>
      <c r="U14" s="170"/>
      <c r="V14" s="174" t="str">
        <f>IFERROR(VLOOKUP($T14&amp;$U14,【参考】算出区分!$G$2:$I$68,3,0),"")</f>
        <v/>
      </c>
    </row>
    <row r="15" spans="1:22" s="64" customFormat="1">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9"/>
      <c r="P15" s="105"/>
      <c r="Q15" s="117"/>
      <c r="R15" s="89"/>
      <c r="S15" s="202"/>
      <c r="T15" s="170" t="str">
        <f>IFERROR(VLOOKUP($C15,【参考】算出区分!$C$2:$E$67,2,0),"")</f>
        <v/>
      </c>
      <c r="U15" s="170"/>
      <c r="V15" s="174" t="str">
        <f>IFERROR(VLOOKUP($T15&amp;$U15,【参考】算出区分!$G$2:$I$68,3,0),"")</f>
        <v/>
      </c>
    </row>
    <row r="16" spans="1:22" s="64" customFormat="1">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9"/>
      <c r="P16" s="105"/>
      <c r="Q16" s="117"/>
      <c r="R16" s="89"/>
      <c r="S16" s="202"/>
      <c r="T16" s="170" t="str">
        <f>IFERROR(VLOOKUP($C16,【参考】算出区分!$C$2:$E$67,2,0),"")</f>
        <v/>
      </c>
      <c r="U16" s="170"/>
      <c r="V16" s="174" t="str">
        <f>IFERROR(VLOOKUP($T16&amp;$U16,【参考】算出区分!$G$2:$I$68,3,0),"")</f>
        <v/>
      </c>
    </row>
    <row r="17" spans="1:22" s="64" customFormat="1">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9"/>
      <c r="P17" s="105"/>
      <c r="Q17" s="117"/>
      <c r="R17" s="89"/>
      <c r="S17" s="202"/>
      <c r="T17" s="170" t="str">
        <f>IFERROR(VLOOKUP($C17,【参考】算出区分!$C$2:$E$67,2,0),"")</f>
        <v/>
      </c>
      <c r="U17" s="170"/>
      <c r="V17" s="174" t="str">
        <f>IFERROR(VLOOKUP($T17&amp;$U17,【参考】算出区分!$G$2:$I$68,3,0),"")</f>
        <v/>
      </c>
    </row>
    <row r="18" spans="1:22" s="64" customFormat="1">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9"/>
      <c r="P18" s="105"/>
      <c r="Q18" s="117"/>
      <c r="R18" s="86"/>
      <c r="S18" s="202"/>
      <c r="T18" s="170" t="str">
        <f>IFERROR(VLOOKUP($C18,【参考】算出区分!$C$2:$E$67,2,0),"")</f>
        <v/>
      </c>
      <c r="U18" s="170"/>
      <c r="V18" s="174" t="str">
        <f>IFERROR(VLOOKUP($T18&amp;$U18,【参考】算出区分!$G$2:$I$68,3,0),"")</f>
        <v/>
      </c>
    </row>
    <row r="19" spans="1:22" s="64" customFormat="1">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9"/>
      <c r="P19" s="105"/>
      <c r="Q19" s="117"/>
      <c r="R19" s="89"/>
      <c r="S19" s="202"/>
      <c r="T19" s="170" t="str">
        <f>IFERROR(VLOOKUP($C19,【参考】算出区分!$C$2:$E$67,2,0),"")</f>
        <v/>
      </c>
      <c r="U19" s="170"/>
      <c r="V19" s="174" t="str">
        <f>IFERROR(VLOOKUP($T19&amp;$U19,【参考】算出区分!$G$2:$I$68,3,0),"")</f>
        <v/>
      </c>
    </row>
    <row r="20" spans="1:22" s="64" customFormat="1">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9"/>
      <c r="P20" s="105"/>
      <c r="Q20" s="117"/>
      <c r="R20" s="89"/>
      <c r="S20" s="202"/>
      <c r="T20" s="170" t="str">
        <f>IFERROR(VLOOKUP($C20,【参考】算出区分!$C$2:$E$67,2,0),"")</f>
        <v/>
      </c>
      <c r="U20" s="170"/>
      <c r="V20" s="174" t="str">
        <f>IFERROR(VLOOKUP($T20&amp;$U20,【参考】算出区分!$G$2:$I$68,3,0),"")</f>
        <v/>
      </c>
    </row>
    <row r="21" spans="1:22" s="64" customFormat="1">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9"/>
      <c r="P21" s="105"/>
      <c r="Q21" s="117"/>
      <c r="R21" s="89"/>
      <c r="S21" s="202"/>
      <c r="T21" s="170" t="str">
        <f>IFERROR(VLOOKUP($C21,【参考】算出区分!$C$2:$E$67,2,0),"")</f>
        <v/>
      </c>
      <c r="U21" s="170"/>
      <c r="V21" s="174" t="str">
        <f>IFERROR(VLOOKUP($T21&amp;$U21,【参考】算出区分!$G$2:$I$68,3,0),"")</f>
        <v/>
      </c>
    </row>
    <row r="22" spans="1:22" s="64" customFormat="1">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9"/>
      <c r="P22" s="105"/>
      <c r="Q22" s="117"/>
      <c r="R22" s="89"/>
      <c r="S22" s="202"/>
      <c r="T22" s="170" t="str">
        <f>IFERROR(VLOOKUP($C22,【参考】算出区分!$C$2:$E$67,2,0),"")</f>
        <v/>
      </c>
      <c r="U22" s="170"/>
      <c r="V22" s="174" t="str">
        <f>IFERROR(VLOOKUP($T22&amp;$U22,【参考】算出区分!$G$2:$I$68,3,0),"")</f>
        <v/>
      </c>
    </row>
    <row r="23" spans="1:22" s="64" customFormat="1">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9"/>
      <c r="P23" s="105"/>
      <c r="Q23" s="117"/>
      <c r="R23" s="89"/>
      <c r="S23" s="202"/>
      <c r="T23" s="170" t="str">
        <f>IFERROR(VLOOKUP($C23,【参考】算出区分!$C$2:$E$67,2,0),"")</f>
        <v/>
      </c>
      <c r="U23" s="170"/>
      <c r="V23" s="174" t="str">
        <f>IFERROR(VLOOKUP($T23&amp;$U23,【参考】算出区分!$G$2:$I$68,3,0),"")</f>
        <v/>
      </c>
    </row>
    <row r="24" spans="1:22" s="64" customFormat="1">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9"/>
      <c r="P24" s="105"/>
      <c r="Q24" s="117"/>
      <c r="R24" s="89"/>
      <c r="S24" s="202"/>
      <c r="T24" s="170" t="str">
        <f>IFERROR(VLOOKUP($C24,【参考】算出区分!$C$2:$E$67,2,0),"")</f>
        <v/>
      </c>
      <c r="U24" s="170"/>
      <c r="V24" s="174" t="str">
        <f>IFERROR(VLOOKUP($T24&amp;$U24,【参考】算出区分!$G$2:$I$68,3,0),"")</f>
        <v/>
      </c>
    </row>
    <row r="25" spans="1:22" s="64" customFormat="1">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9"/>
      <c r="P25" s="105"/>
      <c r="Q25" s="117"/>
      <c r="R25" s="89"/>
      <c r="S25" s="202"/>
      <c r="T25" s="170" t="str">
        <f>IFERROR(VLOOKUP($C25,【参考】算出区分!$C$2:$E$67,2,0),"")</f>
        <v/>
      </c>
      <c r="U25" s="170"/>
      <c r="V25" s="174" t="str">
        <f>IFERROR(VLOOKUP($T25&amp;$U25,【参考】算出区分!$G$2:$I$68,3,0),"")</f>
        <v/>
      </c>
    </row>
    <row r="26" spans="1:22" s="64" customFormat="1">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9"/>
      <c r="P26" s="105"/>
      <c r="Q26" s="117"/>
      <c r="R26" s="89"/>
      <c r="S26" s="202"/>
      <c r="T26" s="170" t="str">
        <f>IFERROR(VLOOKUP($C26,【参考】算出区分!$C$2:$E$67,2,0),"")</f>
        <v/>
      </c>
      <c r="U26" s="170"/>
      <c r="V26" s="174" t="str">
        <f>IFERROR(VLOOKUP($T26&amp;$U26,【参考】算出区分!$G$2:$I$68,3,0),"")</f>
        <v/>
      </c>
    </row>
    <row r="27" spans="1:22" s="64" customFormat="1">
      <c r="A27" s="64">
        <f t="shared" si="2"/>
        <v>20</v>
      </c>
      <c r="B27" s="90">
        <f>〔別紙1〕!B26</f>
        <v>0</v>
      </c>
      <c r="C27" s="90">
        <f>〔別紙1〕!C26</f>
        <v>0</v>
      </c>
      <c r="D27" s="250">
        <f>〔別紙1〕!D26</f>
        <v>0</v>
      </c>
      <c r="E27" s="251"/>
      <c r="F27" s="106"/>
      <c r="G27" s="106"/>
      <c r="H27" s="106"/>
      <c r="I27" s="206" t="str">
        <f t="shared" si="0"/>
        <v/>
      </c>
      <c r="J27" s="106"/>
      <c r="K27" s="261"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2" t="str">
        <f t="shared" si="1"/>
        <v/>
      </c>
      <c r="O27" s="267"/>
      <c r="P27" s="252"/>
      <c r="Q27" s="262"/>
      <c r="R27" s="89"/>
      <c r="S27" s="202"/>
      <c r="T27" s="170" t="str">
        <f>IFERROR(VLOOKUP($C27,【参考】算出区分!$C$2:$E$67,2,0),"")</f>
        <v/>
      </c>
      <c r="U27" s="170"/>
      <c r="V27" s="174" t="str">
        <f>IFERROR(VLOOKUP($T27&amp;$U27,【参考】算出区分!$G$2:$I$68,3,0),"")</f>
        <v/>
      </c>
    </row>
    <row r="28" spans="1:22" s="64" customFormat="1">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9"/>
      <c r="P28" s="105"/>
      <c r="Q28" s="117"/>
      <c r="R28" s="89"/>
      <c r="S28" s="202"/>
      <c r="T28" s="170" t="str">
        <f>IFERROR(VLOOKUP($C28,【参考】算出区分!$C$2:$E$67,2,0),"")</f>
        <v/>
      </c>
      <c r="U28" s="170"/>
      <c r="V28" s="174" t="str">
        <f>IFERROR(VLOOKUP($T28&amp;$U28,【参考】算出区分!$G$2:$I$68,3,0),"")</f>
        <v/>
      </c>
    </row>
    <row r="29" spans="1:22" s="64" customFormat="1">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9"/>
      <c r="P29" s="105"/>
      <c r="Q29" s="117"/>
      <c r="R29" s="89"/>
      <c r="S29" s="202"/>
      <c r="T29" s="170" t="str">
        <f>IFERROR(VLOOKUP($C29,【参考】算出区分!$C$2:$E$67,2,0),"")</f>
        <v/>
      </c>
      <c r="U29" s="170"/>
      <c r="V29" s="174" t="str">
        <f>IFERROR(VLOOKUP($T29&amp;$U29,【参考】算出区分!$G$2:$I$68,3,0),"")</f>
        <v/>
      </c>
    </row>
    <row r="30" spans="1:22" s="64" customFormat="1">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9"/>
      <c r="P30" s="105"/>
      <c r="Q30" s="117"/>
      <c r="R30" s="89"/>
      <c r="S30" s="202"/>
      <c r="T30" s="170" t="str">
        <f>IFERROR(VLOOKUP($C30,【参考】算出区分!$C$2:$E$67,2,0),"")</f>
        <v/>
      </c>
      <c r="U30" s="170"/>
      <c r="V30" s="174" t="str">
        <f>IFERROR(VLOOKUP($T30&amp;$U30,【参考】算出区分!$G$2:$I$68,3,0),"")</f>
        <v/>
      </c>
    </row>
    <row r="31" spans="1:22" s="64" customFormat="1">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9"/>
      <c r="P31" s="105"/>
      <c r="Q31" s="117"/>
      <c r="R31" s="89"/>
      <c r="S31" s="202"/>
      <c r="T31" s="170" t="str">
        <f>IFERROR(VLOOKUP($C31,【参考】算出区分!$C$2:$E$67,2,0),"")</f>
        <v/>
      </c>
      <c r="U31" s="170"/>
      <c r="V31" s="174" t="str">
        <f>IFERROR(VLOOKUP($T31&amp;$U31,【参考】算出区分!$G$2:$I$68,3,0),"")</f>
        <v/>
      </c>
    </row>
    <row r="32" spans="1:22" s="64" customFormat="1" ht="12.75" thickBot="1">
      <c r="A32" s="64">
        <f t="shared" si="2"/>
        <v>25</v>
      </c>
      <c r="B32" s="92">
        <f>〔別紙1〕!B31</f>
        <v>0</v>
      </c>
      <c r="C32" s="92">
        <f>〔別紙1〕!C31</f>
        <v>0</v>
      </c>
      <c r="D32" s="254">
        <f>〔別紙1〕!D31</f>
        <v>0</v>
      </c>
      <c r="E32" s="255"/>
      <c r="F32" s="209"/>
      <c r="G32" s="209"/>
      <c r="H32" s="209"/>
      <c r="I32" s="207" t="str">
        <f t="shared" si="0"/>
        <v/>
      </c>
      <c r="J32" s="209"/>
      <c r="K32" s="264" t="str">
        <f>IFERROR(IF(OR(V32="h1",V32="h2",V32="i",V32="j"),VLOOKUP(C32,補助率・係数!$B$3:$F$65537,4,0),"_"),"")</f>
        <v>_</v>
      </c>
      <c r="L32" s="209"/>
      <c r="M32" s="264" t="str">
        <f>IFERROR(IF(V32="","",IF(AND(ISNUMBER(K32),K32&lt;&gt;0),VLOOKUP(C32,補助率・係数!$B$3:$F$65537,5,FALSE),IF(OR(C32="周産期医療対策事業",C32="ＮＩＣＵ等長期入院児支援事業"),VLOOKUP(E32,補助率・係数!$C$3:$D$65537,2,FALSE),VLOOKUP(C32,補助率・係数!$B$3:$D$65537,3,FALSE)))),"")</f>
        <v/>
      </c>
      <c r="N32" s="265" t="str">
        <f t="shared" si="1"/>
        <v/>
      </c>
      <c r="O32" s="268"/>
      <c r="P32" s="256"/>
      <c r="Q32" s="265"/>
      <c r="R32" s="127"/>
      <c r="S32" s="202"/>
      <c r="T32" s="170" t="str">
        <f>IFERROR(VLOOKUP($C32,【参考】算出区分!$C$2:$E$67,2,0),"")</f>
        <v/>
      </c>
      <c r="U32" s="170"/>
      <c r="V32" s="174" t="str">
        <f>IFERROR(VLOOKUP($T32&amp;$U32,【参考】算出区分!$G$2:$I$68,3,0),"")</f>
        <v/>
      </c>
    </row>
    <row r="33" spans="2:22" s="64" customFormat="1" ht="12.75" customHeight="1" thickTop="1">
      <c r="B33" s="108" t="s">
        <v>9</v>
      </c>
      <c r="C33" s="86"/>
      <c r="D33" s="87"/>
      <c r="E33" s="87"/>
      <c r="F33" s="103"/>
      <c r="G33" s="103"/>
      <c r="H33" s="103"/>
      <c r="I33" s="103"/>
      <c r="J33" s="103"/>
      <c r="K33" s="103"/>
      <c r="L33" s="103"/>
      <c r="M33" s="128"/>
      <c r="N33" s="103"/>
      <c r="O33" s="103">
        <f>SUM(O8:O32)</f>
        <v>0</v>
      </c>
      <c r="P33" s="103">
        <f>SUM(P8:P32)</f>
        <v>0</v>
      </c>
      <c r="Q33" s="103"/>
      <c r="R33" s="87"/>
      <c r="S33" s="47"/>
      <c r="V33" s="175"/>
    </row>
    <row r="34" spans="2:22" ht="12.75" customHeight="1"/>
    <row r="35" spans="2:22" ht="12.75" customHeight="1">
      <c r="B35" s="56" t="s">
        <v>8</v>
      </c>
    </row>
    <row r="36" spans="2:22" ht="12.75" customHeight="1">
      <c r="B36" s="56" t="s">
        <v>198</v>
      </c>
    </row>
    <row r="37" spans="2:22" ht="12.75" customHeight="1">
      <c r="B37" s="56" t="s">
        <v>472</v>
      </c>
    </row>
    <row r="38" spans="2:22" ht="12.75" customHeight="1"/>
    <row r="39" spans="2:22" ht="12.75" customHeight="1"/>
    <row r="40" spans="2:22" ht="12.75" customHeight="1"/>
    <row r="41" spans="2:22" ht="12.75" customHeight="1">
      <c r="B41" s="93" t="s">
        <v>55</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1"/>
    </row>
    <row r="42" spans="2:22" ht="12.75" customHeight="1">
      <c r="B42" s="93" t="s">
        <v>56</v>
      </c>
      <c r="C42" s="94"/>
      <c r="D42" s="95"/>
      <c r="E42" s="95"/>
      <c r="F42" s="95"/>
      <c r="G42" s="95"/>
      <c r="H42" s="95"/>
      <c r="I42" s="95"/>
      <c r="J42" s="95"/>
      <c r="K42" s="95"/>
      <c r="L42" s="95"/>
      <c r="M42" s="95"/>
      <c r="N42" s="95">
        <f t="shared" si="3"/>
        <v>0</v>
      </c>
      <c r="O42" s="95"/>
      <c r="P42" s="95">
        <f t="shared" si="4"/>
        <v>0</v>
      </c>
      <c r="Q42" s="95">
        <f t="shared" si="4"/>
        <v>0</v>
      </c>
      <c r="R42" s="95"/>
      <c r="S42" s="201"/>
    </row>
    <row r="43" spans="2:22" ht="12.75" customHeight="1">
      <c r="B43" s="93" t="s">
        <v>57</v>
      </c>
      <c r="C43" s="94"/>
      <c r="D43" s="95"/>
      <c r="E43" s="95"/>
      <c r="F43" s="95"/>
      <c r="G43" s="95"/>
      <c r="H43" s="95"/>
      <c r="I43" s="95"/>
      <c r="J43" s="95"/>
      <c r="K43" s="95"/>
      <c r="L43" s="95"/>
      <c r="M43" s="95"/>
      <c r="N43" s="95">
        <f t="shared" si="3"/>
        <v>0</v>
      </c>
      <c r="O43" s="95"/>
      <c r="P43" s="95">
        <f t="shared" si="4"/>
        <v>0</v>
      </c>
      <c r="Q43" s="95">
        <f t="shared" si="4"/>
        <v>0</v>
      </c>
      <c r="R43" s="95"/>
      <c r="S43" s="201"/>
    </row>
    <row r="44" spans="2:22" ht="12.75" customHeight="1">
      <c r="B44" s="93" t="s">
        <v>58</v>
      </c>
      <c r="C44" s="94"/>
      <c r="D44" s="95"/>
      <c r="E44" s="95"/>
      <c r="F44" s="95"/>
      <c r="G44" s="95"/>
      <c r="H44" s="95"/>
      <c r="I44" s="95"/>
      <c r="J44" s="95"/>
      <c r="K44" s="95"/>
      <c r="L44" s="95"/>
      <c r="M44" s="95"/>
      <c r="N44" s="95">
        <f t="shared" si="3"/>
        <v>0</v>
      </c>
      <c r="O44" s="95"/>
      <c r="P44" s="95">
        <f t="shared" si="4"/>
        <v>0</v>
      </c>
      <c r="Q44" s="95">
        <f t="shared" si="4"/>
        <v>0</v>
      </c>
      <c r="R44" s="95"/>
      <c r="S44" s="201"/>
    </row>
    <row r="45" spans="2:22" ht="12.75" customHeight="1">
      <c r="B45" s="93" t="s">
        <v>207</v>
      </c>
      <c r="C45" s="94"/>
      <c r="D45" s="95"/>
      <c r="E45" s="95"/>
      <c r="F45" s="95"/>
      <c r="G45" s="95"/>
      <c r="H45" s="95"/>
      <c r="I45" s="95"/>
      <c r="J45" s="95"/>
      <c r="K45" s="95"/>
      <c r="L45" s="95"/>
      <c r="M45" s="95"/>
      <c r="N45" s="95">
        <f t="shared" si="3"/>
        <v>0</v>
      </c>
      <c r="O45" s="95"/>
      <c r="P45" s="95">
        <f t="shared" si="4"/>
        <v>0</v>
      </c>
      <c r="Q45" s="95">
        <f t="shared" si="4"/>
        <v>0</v>
      </c>
      <c r="R45" s="95"/>
      <c r="S45" s="201"/>
    </row>
    <row r="46" spans="2:22" ht="12.75" customHeight="1">
      <c r="B46" s="93" t="s">
        <v>60</v>
      </c>
      <c r="C46" s="94"/>
      <c r="D46" s="95"/>
      <c r="E46" s="95"/>
      <c r="F46" s="95"/>
      <c r="G46" s="95"/>
      <c r="H46" s="95"/>
      <c r="I46" s="95"/>
      <c r="J46" s="95"/>
      <c r="K46" s="95"/>
      <c r="L46" s="95"/>
      <c r="M46" s="95"/>
      <c r="N46" s="95">
        <f t="shared" si="3"/>
        <v>0</v>
      </c>
      <c r="O46" s="95"/>
      <c r="P46" s="95">
        <f t="shared" si="4"/>
        <v>0</v>
      </c>
      <c r="Q46" s="95">
        <f t="shared" si="4"/>
        <v>0</v>
      </c>
      <c r="R46" s="95"/>
      <c r="S46" s="201"/>
    </row>
    <row r="47" spans="2:22" ht="12.75" customHeight="1">
      <c r="B47" s="120" t="s">
        <v>61</v>
      </c>
      <c r="C47" s="121"/>
      <c r="D47" s="122"/>
      <c r="E47" s="122"/>
      <c r="F47" s="122"/>
      <c r="G47" s="122"/>
      <c r="H47" s="122"/>
      <c r="I47" s="122"/>
      <c r="J47" s="122"/>
      <c r="K47" s="122"/>
      <c r="L47" s="122"/>
      <c r="M47" s="122"/>
      <c r="N47" s="122">
        <f t="shared" si="3"/>
        <v>0</v>
      </c>
      <c r="O47" s="122"/>
      <c r="P47" s="122">
        <f t="shared" si="4"/>
        <v>0</v>
      </c>
      <c r="Q47" s="122">
        <f t="shared" si="4"/>
        <v>0</v>
      </c>
      <c r="R47" s="122"/>
      <c r="S47" s="201"/>
    </row>
    <row r="48" spans="2:22" ht="12.75" customHeight="1" thickBot="1">
      <c r="B48" s="96" t="s">
        <v>175</v>
      </c>
      <c r="C48" s="97"/>
      <c r="D48" s="98"/>
      <c r="E48" s="98"/>
      <c r="F48" s="98"/>
      <c r="G48" s="98"/>
      <c r="H48" s="98"/>
      <c r="I48" s="98"/>
      <c r="J48" s="98"/>
      <c r="K48" s="98"/>
      <c r="L48" s="98"/>
      <c r="M48" s="98"/>
      <c r="N48" s="98">
        <f>SUMIFS(N$8:N$32,$B$8:$B$32,$B48)</f>
        <v>0</v>
      </c>
      <c r="O48" s="98"/>
      <c r="P48" s="98">
        <f>SUMIFS(P$8:P$32,$B$8:$B$32,$B48)</f>
        <v>0</v>
      </c>
      <c r="Q48" s="98">
        <f>SUMIFS(Q$8:Q$32,$B$8:$B$32,$B48)</f>
        <v>0</v>
      </c>
      <c r="R48" s="98"/>
      <c r="S48" s="201"/>
    </row>
    <row r="49" spans="2:19" ht="12.75" customHeight="1" thickTop="1">
      <c r="B49" s="99" t="s">
        <v>9</v>
      </c>
      <c r="C49" s="100"/>
      <c r="D49" s="101"/>
      <c r="E49" s="101"/>
      <c r="F49" s="101"/>
      <c r="G49" s="101"/>
      <c r="H49" s="101"/>
      <c r="I49" s="101"/>
      <c r="J49" s="101"/>
      <c r="K49" s="101"/>
      <c r="L49" s="101"/>
      <c r="M49" s="101"/>
      <c r="N49" s="101">
        <f>SUM(N41:N48)</f>
        <v>0</v>
      </c>
      <c r="O49" s="101"/>
      <c r="P49" s="101">
        <f>SUM(P41:P48)</f>
        <v>0</v>
      </c>
      <c r="Q49" s="101">
        <f>SUM(Q41:Q48)</f>
        <v>0</v>
      </c>
      <c r="R49" s="101"/>
      <c r="S49" s="201"/>
    </row>
  </sheetData>
  <customSheetViews>
    <customSheetView guid="{9B008D34-F000-412D-B848-95502D7DC370}" scale="80" showPageBreaks="1" fitToPage="1" printArea="1" hiddenColumns="1" state="hidden" view="pageBreakPreview">
      <pane xSplit="2" ySplit="7" topLeftCell="C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2" orientation="landscape" blackAndWhite="1" r:id="rId1"/>
    </customSheetView>
  </customSheetViews>
  <mergeCells count="1">
    <mergeCell ref="O3:R3"/>
  </mergeCells>
  <phoneticPr fontId="2"/>
  <dataValidations count="2">
    <dataValidation type="list" allowBlank="1" showInputMessage="1" showErrorMessage="1" sqref="E8:E32" xr:uid="{00000000-0002-0000-1A00-000000000000}">
      <formula1>INDIRECT(C8)</formula1>
    </dataValidation>
    <dataValidation type="list" allowBlank="1" showInputMessage="1" showErrorMessage="1" sqref="U8:U32" xr:uid="{00000000-0002-0000-1A00-000001000000}">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140</v>
      </c>
    </row>
    <row r="3" spans="1:9" ht="18" customHeight="1">
      <c r="H3" s="22"/>
      <c r="I3" s="23" t="s">
        <v>4</v>
      </c>
    </row>
    <row r="4" spans="1:9" ht="18" customHeight="1">
      <c r="H4" s="22"/>
      <c r="I4" s="23" t="s">
        <v>5</v>
      </c>
    </row>
    <row r="7" spans="1:9" ht="18" customHeight="1">
      <c r="A7" s="21" t="s">
        <v>28</v>
      </c>
    </row>
    <row r="10" spans="1:9" ht="18" customHeight="1">
      <c r="F10" s="24"/>
      <c r="G10" s="24"/>
      <c r="H10" s="24"/>
    </row>
    <row r="11" spans="1:9" ht="18" customHeight="1">
      <c r="F11" s="625" t="s">
        <v>205</v>
      </c>
      <c r="G11" s="625"/>
      <c r="H11" s="625"/>
      <c r="I11" s="21" t="s">
        <v>204</v>
      </c>
    </row>
    <row r="12" spans="1:9" ht="18" customHeight="1">
      <c r="F12" s="24"/>
      <c r="G12" s="24"/>
      <c r="H12" s="24"/>
    </row>
    <row r="15" spans="1:9" ht="18" customHeight="1">
      <c r="A15" s="25" t="s">
        <v>29</v>
      </c>
      <c r="B15" s="25"/>
      <c r="C15" s="25"/>
      <c r="D15" s="25"/>
      <c r="E15" s="25"/>
      <c r="F15" s="25"/>
      <c r="G15" s="25"/>
      <c r="H15" s="25"/>
      <c r="I15" s="25"/>
    </row>
    <row r="18" spans="1:9" ht="18" customHeight="1">
      <c r="A18" s="622" t="s">
        <v>149</v>
      </c>
      <c r="B18" s="622"/>
      <c r="C18" s="622"/>
      <c r="D18" s="622"/>
      <c r="E18" s="622"/>
      <c r="F18" s="622"/>
      <c r="G18" s="622"/>
      <c r="H18" s="622"/>
      <c r="I18" s="622"/>
    </row>
    <row r="19" spans="1:9" ht="18" customHeight="1">
      <c r="A19" s="622"/>
      <c r="B19" s="622"/>
      <c r="C19" s="622"/>
      <c r="D19" s="622"/>
      <c r="E19" s="622"/>
      <c r="F19" s="622"/>
      <c r="G19" s="622"/>
      <c r="H19" s="622"/>
      <c r="I19" s="622"/>
    </row>
    <row r="20" spans="1:9" ht="18" customHeight="1">
      <c r="A20" s="622"/>
      <c r="B20" s="622"/>
      <c r="C20" s="622"/>
      <c r="D20" s="622"/>
      <c r="E20" s="622"/>
      <c r="F20" s="622"/>
      <c r="G20" s="622"/>
      <c r="H20" s="622"/>
      <c r="I20" s="622"/>
    </row>
    <row r="22" spans="1:9" ht="18" customHeight="1">
      <c r="A22" s="25" t="s">
        <v>30</v>
      </c>
      <c r="B22" s="25"/>
      <c r="C22" s="25"/>
      <c r="D22" s="25"/>
      <c r="E22" s="25"/>
      <c r="F22" s="25"/>
      <c r="G22" s="25"/>
      <c r="H22" s="25"/>
      <c r="I22" s="25"/>
    </row>
    <row r="24" spans="1:9" ht="18" customHeight="1">
      <c r="A24" s="21" t="s">
        <v>31</v>
      </c>
    </row>
    <row r="26" spans="1:9" ht="18" customHeight="1">
      <c r="A26" s="604" t="s">
        <v>151</v>
      </c>
      <c r="B26" s="604"/>
      <c r="C26" s="604"/>
      <c r="D26" s="604"/>
      <c r="E26" s="604"/>
      <c r="F26" s="604"/>
      <c r="G26" s="604"/>
      <c r="H26" s="604"/>
      <c r="I26" s="604"/>
    </row>
    <row r="27" spans="1:9" ht="18" customHeight="1">
      <c r="A27" s="604"/>
      <c r="B27" s="604"/>
      <c r="C27" s="604"/>
      <c r="D27" s="604"/>
      <c r="E27" s="604"/>
      <c r="F27" s="604"/>
      <c r="G27" s="604"/>
      <c r="H27" s="604"/>
      <c r="I27" s="604"/>
    </row>
    <row r="28" spans="1:9" ht="18" customHeight="1">
      <c r="G28" s="626" t="s">
        <v>32</v>
      </c>
      <c r="H28" s="626"/>
      <c r="I28" s="626"/>
    </row>
    <row r="30" spans="1:9" ht="18" customHeight="1">
      <c r="A30" s="604" t="s">
        <v>153</v>
      </c>
      <c r="B30" s="604"/>
      <c r="C30" s="604"/>
      <c r="D30" s="604"/>
      <c r="E30" s="604"/>
      <c r="F30" s="604"/>
      <c r="G30" s="604"/>
      <c r="H30" s="604"/>
      <c r="I30" s="604"/>
    </row>
    <row r="31" spans="1:9" ht="18" customHeight="1">
      <c r="A31" s="604"/>
      <c r="B31" s="604"/>
      <c r="C31" s="604"/>
      <c r="D31" s="604"/>
      <c r="E31" s="604"/>
      <c r="F31" s="604"/>
      <c r="G31" s="604"/>
      <c r="H31" s="604"/>
      <c r="I31" s="604"/>
    </row>
    <row r="32" spans="1:9" ht="18" customHeight="1">
      <c r="G32" s="626" t="s">
        <v>32</v>
      </c>
      <c r="H32" s="626"/>
      <c r="I32" s="626"/>
    </row>
    <row r="34" spans="1:9" ht="27" customHeight="1">
      <c r="A34" s="604" t="s">
        <v>150</v>
      </c>
      <c r="B34" s="604"/>
      <c r="C34" s="604"/>
      <c r="D34" s="604"/>
      <c r="E34" s="604"/>
      <c r="F34" s="604"/>
      <c r="G34" s="604"/>
      <c r="H34" s="604"/>
      <c r="I34" s="604"/>
    </row>
    <row r="35" spans="1:9" ht="27" customHeight="1">
      <c r="A35" s="604"/>
      <c r="B35" s="604"/>
      <c r="C35" s="604"/>
      <c r="D35" s="604"/>
      <c r="E35" s="604"/>
      <c r="F35" s="604"/>
      <c r="G35" s="604"/>
      <c r="H35" s="604"/>
      <c r="I35" s="604"/>
    </row>
  </sheetData>
  <customSheetViews>
    <customSheetView guid="{9B008D34-F000-412D-B848-95502D7DC370}"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141</v>
      </c>
    </row>
    <row r="3" spans="1:9" ht="18" customHeight="1">
      <c r="H3" s="22"/>
      <c r="I3" s="23" t="s">
        <v>4</v>
      </c>
    </row>
    <row r="4" spans="1:9" ht="18" customHeight="1">
      <c r="H4" s="22"/>
      <c r="I4" s="23" t="s">
        <v>5</v>
      </c>
    </row>
    <row r="6" spans="1:9" ht="18" customHeight="1">
      <c r="A6" s="21" t="s">
        <v>50</v>
      </c>
      <c r="B6" s="26"/>
    </row>
    <row r="7" spans="1:9" ht="18" customHeight="1">
      <c r="A7" s="627" t="s">
        <v>52</v>
      </c>
      <c r="B7" s="627"/>
      <c r="C7" s="627"/>
      <c r="D7" s="125" t="s">
        <v>49</v>
      </c>
    </row>
    <row r="8" spans="1:9" ht="18" customHeight="1">
      <c r="A8" s="21" t="s">
        <v>51</v>
      </c>
      <c r="B8" s="26"/>
    </row>
    <row r="9" spans="1:9" ht="18" customHeight="1">
      <c r="F9" s="24"/>
      <c r="G9" s="24"/>
      <c r="H9" s="24"/>
    </row>
    <row r="10" spans="1:9" ht="18" customHeight="1">
      <c r="F10" s="625" t="s">
        <v>206</v>
      </c>
      <c r="G10" s="625"/>
      <c r="H10" s="625"/>
      <c r="I10" s="21" t="s">
        <v>204</v>
      </c>
    </row>
    <row r="11" spans="1:9" ht="18" customHeight="1">
      <c r="F11" s="24"/>
      <c r="G11" s="24"/>
      <c r="H11" s="24"/>
    </row>
    <row r="14" spans="1:9" ht="18" customHeight="1">
      <c r="A14" s="25" t="s">
        <v>29</v>
      </c>
      <c r="B14" s="25"/>
      <c r="C14" s="25"/>
      <c r="D14" s="25"/>
      <c r="E14" s="25"/>
      <c r="F14" s="25"/>
      <c r="G14" s="25"/>
      <c r="H14" s="25"/>
      <c r="I14" s="25"/>
    </row>
    <row r="17" spans="1:9" ht="18" customHeight="1">
      <c r="A17" s="622" t="s">
        <v>138</v>
      </c>
      <c r="B17" s="622"/>
      <c r="C17" s="622"/>
      <c r="D17" s="622"/>
      <c r="E17" s="622"/>
      <c r="F17" s="622"/>
      <c r="G17" s="622"/>
      <c r="H17" s="622"/>
      <c r="I17" s="622"/>
    </row>
    <row r="18" spans="1:9" ht="18" customHeight="1">
      <c r="A18" s="622"/>
      <c r="B18" s="622"/>
      <c r="C18" s="622"/>
      <c r="D18" s="622"/>
      <c r="E18" s="622"/>
      <c r="F18" s="622"/>
      <c r="G18" s="622"/>
      <c r="H18" s="622"/>
      <c r="I18" s="622"/>
    </row>
    <row r="20" spans="1:9" ht="18" customHeight="1">
      <c r="A20" s="25" t="s">
        <v>30</v>
      </c>
      <c r="B20" s="25"/>
      <c r="C20" s="25"/>
      <c r="D20" s="25"/>
      <c r="E20" s="25"/>
      <c r="F20" s="25"/>
      <c r="G20" s="25"/>
      <c r="H20" s="25"/>
      <c r="I20" s="25"/>
    </row>
    <row r="22" spans="1:9" ht="18" customHeight="1">
      <c r="A22" s="21" t="s">
        <v>31</v>
      </c>
    </row>
    <row r="24" spans="1:9" ht="18" customHeight="1">
      <c r="A24" s="604" t="s">
        <v>151</v>
      </c>
      <c r="B24" s="604"/>
      <c r="C24" s="604"/>
      <c r="D24" s="604"/>
      <c r="E24" s="604"/>
      <c r="F24" s="604"/>
      <c r="G24" s="604"/>
      <c r="H24" s="604"/>
      <c r="I24" s="604"/>
    </row>
    <row r="25" spans="1:9" ht="18" customHeight="1">
      <c r="A25" s="604"/>
      <c r="B25" s="604"/>
      <c r="C25" s="604"/>
      <c r="D25" s="604"/>
      <c r="E25" s="604"/>
      <c r="F25" s="604"/>
      <c r="G25" s="604"/>
      <c r="H25" s="604"/>
      <c r="I25" s="604"/>
    </row>
    <row r="26" spans="1:9" ht="18" customHeight="1">
      <c r="A26" s="28"/>
      <c r="B26" s="28"/>
      <c r="C26" s="28"/>
      <c r="D26" s="28"/>
      <c r="E26" s="28"/>
      <c r="F26" s="28"/>
      <c r="G26" s="626" t="s">
        <v>32</v>
      </c>
      <c r="H26" s="626"/>
      <c r="I26" s="626"/>
    </row>
    <row r="27" spans="1:9" ht="18" customHeight="1">
      <c r="A27" s="28"/>
      <c r="B27" s="28"/>
      <c r="C27" s="28"/>
      <c r="D27" s="28"/>
      <c r="E27" s="28"/>
      <c r="F27" s="28"/>
      <c r="G27" s="28"/>
      <c r="H27" s="28"/>
      <c r="I27" s="126"/>
    </row>
    <row r="28" spans="1:9" ht="18" customHeight="1">
      <c r="A28" s="607" t="s">
        <v>152</v>
      </c>
      <c r="B28" s="607"/>
      <c r="C28" s="607"/>
      <c r="D28" s="607"/>
      <c r="E28" s="607"/>
      <c r="F28" s="607"/>
      <c r="G28" s="607"/>
      <c r="H28" s="607"/>
      <c r="I28" s="607"/>
    </row>
    <row r="29" spans="1:9" ht="18" customHeight="1">
      <c r="A29" s="607"/>
      <c r="B29" s="607"/>
      <c r="C29" s="607"/>
      <c r="D29" s="607"/>
      <c r="E29" s="607"/>
      <c r="F29" s="607"/>
      <c r="G29" s="607"/>
      <c r="H29" s="607"/>
      <c r="I29" s="607"/>
    </row>
    <row r="30" spans="1:9" ht="18" customHeight="1">
      <c r="A30" s="28"/>
      <c r="B30" s="28"/>
      <c r="C30" s="28"/>
      <c r="D30" s="28"/>
      <c r="E30" s="28"/>
      <c r="F30" s="28"/>
      <c r="G30" s="626" t="s">
        <v>32</v>
      </c>
      <c r="H30" s="626"/>
      <c r="I30" s="626"/>
    </row>
    <row r="32" spans="1:9" ht="27" customHeight="1">
      <c r="A32" s="604" t="s">
        <v>150</v>
      </c>
      <c r="B32" s="604"/>
      <c r="C32" s="604"/>
      <c r="D32" s="604"/>
      <c r="E32" s="604"/>
      <c r="F32" s="604"/>
      <c r="G32" s="604"/>
      <c r="H32" s="604"/>
      <c r="I32" s="604"/>
    </row>
    <row r="33" spans="1:9" ht="27" customHeight="1">
      <c r="A33" s="604"/>
      <c r="B33" s="604"/>
      <c r="C33" s="604"/>
      <c r="D33" s="604"/>
      <c r="E33" s="604"/>
      <c r="F33" s="604"/>
      <c r="G33" s="604"/>
      <c r="H33" s="604"/>
      <c r="I33" s="604"/>
    </row>
  </sheetData>
  <customSheetViews>
    <customSheetView guid="{9B008D34-F000-412D-B848-95502D7DC370}"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L39"/>
  <sheetViews>
    <sheetView view="pageBreakPreview" zoomScale="90" zoomScaleNormal="100" zoomScaleSheetLayoutView="90" workbookViewId="0">
      <pane ySplit="6" topLeftCell="A7" activePane="bottomLeft" state="frozen"/>
      <selection activeCell="E20" sqref="E20"/>
      <selection pane="bottomLeft" activeCell="D45" sqref="D45"/>
    </sheetView>
  </sheetViews>
  <sheetFormatPr defaultColWidth="16.625" defaultRowHeight="12" outlineLevelRow="1"/>
  <cols>
    <col min="1" max="1" width="3.5" style="56" bestFit="1" customWidth="1"/>
    <col min="2" max="2" width="3.75" style="56" customWidth="1"/>
    <col min="3" max="3" width="29" style="56" customWidth="1"/>
    <col min="4" max="4" width="45.625" style="56" customWidth="1"/>
    <col min="5" max="5" width="4.875" style="56" customWidth="1"/>
    <col min="6" max="6" width="18.875" style="56" customWidth="1"/>
    <col min="7" max="7" width="8.125" style="56" customWidth="1"/>
    <col min="8" max="8" width="21.5" style="56" customWidth="1"/>
    <col min="9" max="9" width="18.25" style="56" customWidth="1"/>
    <col min="10" max="10" width="3.75" style="56" customWidth="1"/>
    <col min="11" max="16384" width="16.625" style="56"/>
  </cols>
  <sheetData>
    <row r="1" spans="1:12" ht="12.75" customHeight="1">
      <c r="B1" s="293" t="s">
        <v>48</v>
      </c>
      <c r="C1" s="293"/>
      <c r="K1" s="487"/>
      <c r="L1" s="487"/>
    </row>
    <row r="2" spans="1:12" ht="12.75" customHeight="1">
      <c r="A2" s="67"/>
      <c r="B2" s="488" t="s">
        <v>782</v>
      </c>
      <c r="C2" s="488"/>
      <c r="D2" s="488"/>
      <c r="E2" s="488"/>
      <c r="F2" s="488"/>
      <c r="G2" s="488"/>
      <c r="H2" s="488"/>
      <c r="I2" s="488"/>
      <c r="K2" s="487"/>
      <c r="L2" s="487"/>
    </row>
    <row r="3" spans="1:12" ht="3" customHeight="1">
      <c r="K3" s="487"/>
      <c r="L3" s="487"/>
    </row>
    <row r="4" spans="1:12" ht="12.75" customHeight="1">
      <c r="D4" s="68"/>
      <c r="E4" s="68"/>
      <c r="F4" s="68"/>
      <c r="G4" s="68"/>
      <c r="H4" s="489" t="s">
        <v>650</v>
      </c>
      <c r="I4" s="489"/>
      <c r="K4" s="487"/>
      <c r="L4" s="487"/>
    </row>
    <row r="5" spans="1:12" ht="3.6" customHeight="1">
      <c r="K5" s="487"/>
      <c r="L5" s="487"/>
    </row>
    <row r="6" spans="1:12" ht="12.75" customHeight="1">
      <c r="A6" s="260">
        <v>0</v>
      </c>
      <c r="B6" s="490" t="s">
        <v>645</v>
      </c>
      <c r="C6" s="492"/>
      <c r="D6" s="490" t="s">
        <v>651</v>
      </c>
      <c r="E6" s="491"/>
      <c r="F6" s="491"/>
      <c r="G6" s="492"/>
      <c r="H6" s="70" t="s">
        <v>642</v>
      </c>
      <c r="I6" s="70" t="s">
        <v>799</v>
      </c>
      <c r="J6" s="72"/>
    </row>
    <row r="7" spans="1:12" s="64" customFormat="1" ht="68.45" customHeight="1">
      <c r="A7" s="64">
        <f>A6+1</f>
        <v>1</v>
      </c>
      <c r="B7" s="471" t="s">
        <v>806</v>
      </c>
      <c r="C7" s="472"/>
      <c r="D7" s="468"/>
      <c r="E7" s="469"/>
      <c r="F7" s="469"/>
      <c r="G7" s="470"/>
      <c r="H7" s="383"/>
      <c r="I7" s="383"/>
      <c r="J7" s="110"/>
    </row>
    <row r="8" spans="1:12" s="64" customFormat="1" ht="68.45" customHeight="1">
      <c r="A8" s="64">
        <f t="shared" ref="A8:A26" si="0">A7+1</f>
        <v>2</v>
      </c>
      <c r="B8" s="479" t="s">
        <v>807</v>
      </c>
      <c r="C8" s="480"/>
      <c r="D8" s="473"/>
      <c r="E8" s="474"/>
      <c r="F8" s="474"/>
      <c r="G8" s="475"/>
      <c r="H8" s="384"/>
      <c r="I8" s="384"/>
      <c r="J8" s="110"/>
    </row>
    <row r="9" spans="1:12" s="64" customFormat="1" ht="27" customHeight="1">
      <c r="A9" s="64">
        <f t="shared" si="0"/>
        <v>3</v>
      </c>
      <c r="B9" s="481" t="s">
        <v>757</v>
      </c>
      <c r="C9" s="482"/>
      <c r="D9" s="391" t="s">
        <v>770</v>
      </c>
      <c r="E9" s="402" t="s">
        <v>769</v>
      </c>
      <c r="F9" s="392"/>
      <c r="G9" s="393" t="s">
        <v>758</v>
      </c>
      <c r="H9" s="385" t="s">
        <v>762</v>
      </c>
      <c r="I9" s="385"/>
      <c r="J9" s="110"/>
    </row>
    <row r="10" spans="1:12" s="64" customFormat="1" ht="30.75" customHeight="1">
      <c r="A10" s="64">
        <f t="shared" si="0"/>
        <v>4</v>
      </c>
      <c r="B10" s="483" t="s">
        <v>759</v>
      </c>
      <c r="C10" s="484"/>
      <c r="D10" s="394" t="s">
        <v>771</v>
      </c>
      <c r="E10" s="403" t="s">
        <v>769</v>
      </c>
      <c r="F10" s="395"/>
      <c r="G10" s="396" t="s">
        <v>760</v>
      </c>
      <c r="H10" s="76"/>
      <c r="I10" s="76"/>
      <c r="J10" s="110"/>
    </row>
    <row r="11" spans="1:12" s="64" customFormat="1" ht="68.45" customHeight="1">
      <c r="A11" s="64">
        <f t="shared" si="0"/>
        <v>5</v>
      </c>
      <c r="B11" s="485" t="s">
        <v>808</v>
      </c>
      <c r="C11" s="486"/>
      <c r="D11" s="468"/>
      <c r="E11" s="469"/>
      <c r="F11" s="469"/>
      <c r="G11" s="470"/>
      <c r="H11" s="73"/>
      <c r="I11" s="73"/>
      <c r="J11" s="110"/>
    </row>
    <row r="12" spans="1:12" s="64" customFormat="1" ht="68.45" customHeight="1">
      <c r="A12" s="64">
        <f t="shared" si="0"/>
        <v>6</v>
      </c>
      <c r="B12" s="485" t="s">
        <v>809</v>
      </c>
      <c r="C12" s="486"/>
      <c r="D12" s="476"/>
      <c r="E12" s="477"/>
      <c r="F12" s="477"/>
      <c r="G12" s="478"/>
      <c r="H12" s="75"/>
      <c r="I12" s="74"/>
      <c r="J12" s="110"/>
    </row>
    <row r="13" spans="1:12" s="64" customFormat="1" ht="68.45" customHeight="1">
      <c r="A13" s="64">
        <f t="shared" si="0"/>
        <v>7</v>
      </c>
      <c r="B13" s="471" t="s">
        <v>810</v>
      </c>
      <c r="C13" s="472"/>
      <c r="D13" s="468"/>
      <c r="E13" s="469"/>
      <c r="F13" s="469"/>
      <c r="G13" s="470"/>
      <c r="H13" s="73"/>
      <c r="I13" s="73"/>
      <c r="J13" s="110"/>
    </row>
    <row r="14" spans="1:12" s="64" customFormat="1" ht="68.45" customHeight="1">
      <c r="A14" s="64">
        <f t="shared" si="0"/>
        <v>8</v>
      </c>
      <c r="B14" s="471" t="s">
        <v>811</v>
      </c>
      <c r="C14" s="472"/>
      <c r="D14" s="476"/>
      <c r="E14" s="477"/>
      <c r="F14" s="477"/>
      <c r="G14" s="478"/>
      <c r="H14" s="75"/>
      <c r="I14" s="74"/>
      <c r="J14" s="110"/>
    </row>
    <row r="15" spans="1:12" s="64" customFormat="1" ht="68.45" customHeight="1">
      <c r="A15" s="64">
        <f t="shared" si="0"/>
        <v>9</v>
      </c>
      <c r="B15" s="471" t="s">
        <v>812</v>
      </c>
      <c r="C15" s="472"/>
      <c r="D15" s="468"/>
      <c r="E15" s="469"/>
      <c r="F15" s="469"/>
      <c r="G15" s="470"/>
      <c r="H15" s="73"/>
      <c r="I15" s="73"/>
      <c r="J15" s="110"/>
    </row>
    <row r="16" spans="1:12" s="64" customFormat="1" ht="68.45" customHeight="1">
      <c r="A16" s="64">
        <f t="shared" si="0"/>
        <v>10</v>
      </c>
      <c r="B16" s="479" t="s">
        <v>813</v>
      </c>
      <c r="C16" s="480"/>
      <c r="D16" s="496"/>
      <c r="E16" s="497"/>
      <c r="F16" s="497"/>
      <c r="G16" s="498"/>
      <c r="H16" s="493"/>
      <c r="I16" s="493"/>
      <c r="J16" s="47"/>
    </row>
    <row r="17" spans="1:10" s="64" customFormat="1" ht="27" customHeight="1">
      <c r="A17" s="64">
        <f t="shared" si="0"/>
        <v>11</v>
      </c>
      <c r="B17" s="499"/>
      <c r="C17" s="500"/>
      <c r="D17" s="386" t="s">
        <v>772</v>
      </c>
      <c r="E17" s="404" t="s">
        <v>769</v>
      </c>
      <c r="F17" s="387"/>
      <c r="G17" s="388" t="s">
        <v>761</v>
      </c>
      <c r="H17" s="494"/>
      <c r="I17" s="494"/>
      <c r="J17" s="47"/>
    </row>
    <row r="18" spans="1:10" s="64" customFormat="1" ht="68.45" customHeight="1">
      <c r="A18" s="64">
        <f t="shared" si="0"/>
        <v>12</v>
      </c>
      <c r="B18" s="471" t="s">
        <v>814</v>
      </c>
      <c r="C18" s="472"/>
      <c r="D18" s="468"/>
      <c r="E18" s="469"/>
      <c r="F18" s="469"/>
      <c r="G18" s="470"/>
      <c r="H18" s="73"/>
      <c r="I18" s="73"/>
      <c r="J18" s="110"/>
    </row>
    <row r="19" spans="1:10" s="64" customFormat="1" ht="68.45" customHeight="1">
      <c r="A19" s="64">
        <f t="shared" si="0"/>
        <v>13</v>
      </c>
      <c r="B19" s="471" t="s">
        <v>815</v>
      </c>
      <c r="C19" s="472"/>
      <c r="D19" s="468"/>
      <c r="E19" s="469"/>
      <c r="F19" s="469"/>
      <c r="G19" s="470"/>
      <c r="H19" s="73"/>
      <c r="I19" s="73"/>
      <c r="J19" s="110"/>
    </row>
    <row r="20" spans="1:10" s="64" customFormat="1" ht="68.45" customHeight="1">
      <c r="A20" s="64">
        <f t="shared" si="0"/>
        <v>14</v>
      </c>
      <c r="B20" s="471" t="s">
        <v>816</v>
      </c>
      <c r="C20" s="472"/>
      <c r="D20" s="468"/>
      <c r="E20" s="469"/>
      <c r="F20" s="469"/>
      <c r="G20" s="470"/>
      <c r="H20" s="76"/>
      <c r="I20" s="73"/>
      <c r="J20" s="110"/>
    </row>
    <row r="21" spans="1:10" s="64" customFormat="1" ht="68.45" customHeight="1">
      <c r="A21" s="64">
        <f t="shared" si="0"/>
        <v>15</v>
      </c>
      <c r="B21" s="471" t="s">
        <v>817</v>
      </c>
      <c r="C21" s="472"/>
      <c r="D21" s="471"/>
      <c r="E21" s="495"/>
      <c r="F21" s="495"/>
      <c r="G21" s="472"/>
      <c r="H21" s="76"/>
      <c r="I21" s="73"/>
    </row>
    <row r="22" spans="1:10" s="64" customFormat="1" ht="68.45" customHeight="1">
      <c r="A22" s="64">
        <f t="shared" si="0"/>
        <v>16</v>
      </c>
      <c r="B22" s="471" t="s">
        <v>818</v>
      </c>
      <c r="C22" s="472"/>
      <c r="D22" s="468"/>
      <c r="E22" s="469"/>
      <c r="F22" s="469"/>
      <c r="G22" s="470"/>
      <c r="H22" s="76"/>
      <c r="I22" s="73"/>
    </row>
    <row r="23" spans="1:10" s="64" customFormat="1" ht="68.45" customHeight="1">
      <c r="A23" s="64">
        <f t="shared" si="0"/>
        <v>17</v>
      </c>
      <c r="B23" s="471" t="s">
        <v>819</v>
      </c>
      <c r="C23" s="472"/>
      <c r="D23" s="468"/>
      <c r="E23" s="469"/>
      <c r="F23" s="469"/>
      <c r="G23" s="470"/>
      <c r="H23" s="76"/>
      <c r="I23" s="73"/>
    </row>
    <row r="24" spans="1:10" s="64" customFormat="1" ht="68.45" customHeight="1">
      <c r="A24" s="64">
        <f t="shared" si="0"/>
        <v>18</v>
      </c>
      <c r="B24" s="485" t="s">
        <v>820</v>
      </c>
      <c r="C24" s="486"/>
      <c r="D24" s="410"/>
      <c r="E24" s="411"/>
      <c r="F24" s="411"/>
      <c r="G24" s="412"/>
      <c r="H24" s="76"/>
      <c r="I24" s="73"/>
    </row>
    <row r="25" spans="1:10" s="64" customFormat="1" ht="68.45" customHeight="1">
      <c r="A25" s="64">
        <f t="shared" si="0"/>
        <v>19</v>
      </c>
      <c r="B25" s="485" t="s">
        <v>821</v>
      </c>
      <c r="C25" s="486"/>
      <c r="D25" s="434"/>
      <c r="E25" s="435"/>
      <c r="F25" s="435"/>
      <c r="G25" s="436"/>
      <c r="H25" s="76"/>
      <c r="I25" s="73"/>
    </row>
    <row r="26" spans="1:10" s="64" customFormat="1" ht="68.45" customHeight="1">
      <c r="A26" s="64">
        <f t="shared" si="0"/>
        <v>20</v>
      </c>
      <c r="B26" s="485" t="s">
        <v>822</v>
      </c>
      <c r="C26" s="486"/>
      <c r="D26" s="460"/>
      <c r="E26" s="461"/>
      <c r="F26" s="461"/>
      <c r="G26" s="462"/>
      <c r="H26" s="76"/>
      <c r="I26" s="73"/>
    </row>
    <row r="27" spans="1:10" s="64" customFormat="1" ht="68.45" customHeight="1">
      <c r="B27" s="471" t="s">
        <v>652</v>
      </c>
      <c r="C27" s="472"/>
      <c r="D27" s="468"/>
      <c r="E27" s="469"/>
      <c r="F27" s="469"/>
      <c r="G27" s="470"/>
      <c r="H27" s="73"/>
      <c r="I27" s="73"/>
    </row>
    <row r="28" spans="1:10" s="64" customFormat="1" hidden="1" outlineLevel="1">
      <c r="A28" s="64">
        <f>A22+1</f>
        <v>17</v>
      </c>
      <c r="B28" s="73"/>
      <c r="C28" s="76"/>
      <c r="D28" s="75"/>
      <c r="E28" s="389"/>
      <c r="F28" s="389"/>
      <c r="G28" s="389"/>
      <c r="H28" s="389"/>
      <c r="I28" s="389"/>
    </row>
    <row r="29" spans="1:10" s="64" customFormat="1" hidden="1" outlineLevel="1">
      <c r="A29" s="64">
        <f t="shared" ref="A29:A38" si="1">A28+1</f>
        <v>18</v>
      </c>
      <c r="B29" s="73"/>
      <c r="C29" s="76"/>
      <c r="D29" s="76"/>
      <c r="E29" s="390"/>
      <c r="F29" s="390"/>
      <c r="G29" s="390"/>
      <c r="H29" s="390"/>
      <c r="I29" s="390"/>
    </row>
    <row r="30" spans="1:10" s="64" customFormat="1" hidden="1" outlineLevel="1">
      <c r="A30" s="64">
        <f t="shared" si="1"/>
        <v>19</v>
      </c>
      <c r="B30" s="73"/>
      <c r="C30" s="76"/>
      <c r="D30" s="76"/>
      <c r="E30" s="390"/>
      <c r="F30" s="390"/>
      <c r="G30" s="390"/>
      <c r="H30" s="390"/>
      <c r="I30" s="390"/>
    </row>
    <row r="31" spans="1:10" s="64" customFormat="1" hidden="1" outlineLevel="1">
      <c r="A31" s="64">
        <f t="shared" si="1"/>
        <v>20</v>
      </c>
      <c r="B31" s="73"/>
      <c r="C31" s="76"/>
      <c r="D31" s="76"/>
      <c r="E31" s="390"/>
      <c r="F31" s="390"/>
      <c r="G31" s="390"/>
      <c r="H31" s="390"/>
      <c r="I31" s="390"/>
    </row>
    <row r="32" spans="1:10" s="64" customFormat="1" hidden="1" outlineLevel="1">
      <c r="A32" s="64">
        <f t="shared" si="1"/>
        <v>21</v>
      </c>
      <c r="B32" s="73"/>
      <c r="C32" s="76"/>
      <c r="D32" s="76"/>
      <c r="E32" s="390"/>
      <c r="F32" s="390"/>
      <c r="G32" s="390"/>
      <c r="H32" s="390"/>
      <c r="I32" s="390"/>
    </row>
    <row r="33" spans="1:9" s="64" customFormat="1" hidden="1" outlineLevel="1">
      <c r="A33" s="64">
        <f t="shared" si="1"/>
        <v>22</v>
      </c>
      <c r="B33" s="73"/>
      <c r="C33" s="76"/>
      <c r="D33" s="76"/>
      <c r="E33" s="390"/>
      <c r="F33" s="390"/>
      <c r="G33" s="390"/>
      <c r="H33" s="390"/>
      <c r="I33" s="390"/>
    </row>
    <row r="34" spans="1:9" s="64" customFormat="1" hidden="1" outlineLevel="1">
      <c r="A34" s="64">
        <f t="shared" si="1"/>
        <v>23</v>
      </c>
      <c r="B34" s="73"/>
      <c r="C34" s="76"/>
      <c r="D34" s="76"/>
      <c r="E34" s="390"/>
      <c r="F34" s="390"/>
      <c r="G34" s="390"/>
      <c r="H34" s="390"/>
      <c r="I34" s="390"/>
    </row>
    <row r="35" spans="1:9" s="64" customFormat="1" hidden="1" outlineLevel="1">
      <c r="A35" s="64">
        <f t="shared" si="1"/>
        <v>24</v>
      </c>
      <c r="B35" s="73"/>
      <c r="C35" s="76"/>
      <c r="D35" s="76"/>
      <c r="E35" s="390"/>
      <c r="F35" s="390"/>
      <c r="G35" s="390"/>
      <c r="H35" s="390"/>
      <c r="I35" s="390"/>
    </row>
    <row r="36" spans="1:9" s="64" customFormat="1" hidden="1" outlineLevel="1">
      <c r="A36" s="64">
        <f t="shared" si="1"/>
        <v>25</v>
      </c>
      <c r="B36" s="73"/>
      <c r="C36" s="76"/>
      <c r="D36" s="76"/>
      <c r="E36" s="390"/>
      <c r="F36" s="390"/>
      <c r="G36" s="390"/>
      <c r="H36" s="390"/>
      <c r="I36" s="390"/>
    </row>
    <row r="37" spans="1:9" s="64" customFormat="1" hidden="1" outlineLevel="1">
      <c r="A37" s="64">
        <f t="shared" si="1"/>
        <v>26</v>
      </c>
      <c r="B37" s="73"/>
      <c r="C37" s="76"/>
      <c r="D37" s="76"/>
      <c r="E37" s="390"/>
      <c r="F37" s="390"/>
      <c r="G37" s="390"/>
      <c r="H37" s="390"/>
      <c r="I37" s="390"/>
    </row>
    <row r="38" spans="1:9" s="64" customFormat="1" hidden="1" outlineLevel="1">
      <c r="A38" s="64">
        <f t="shared" si="1"/>
        <v>27</v>
      </c>
      <c r="B38" s="73"/>
      <c r="C38" s="76"/>
      <c r="D38" s="76"/>
      <c r="E38" s="390"/>
      <c r="F38" s="390"/>
      <c r="G38" s="390"/>
      <c r="H38" s="390"/>
      <c r="I38" s="390"/>
    </row>
    <row r="39" spans="1:9" collapsed="1"/>
  </sheetData>
  <customSheetViews>
    <customSheetView guid="{9B008D34-F000-412D-B848-95502D7DC370}" scale="85" showPageBreaks="1" printArea="1" hiddenRows="1" view="pageBreakPreview">
      <pane ySplit="6" topLeftCell="A24" activePane="bottomLeft" state="frozen"/>
      <selection pane="bottomLeft" activeCell="D27" sqref="D27"/>
      <pageMargins left="0.39370078740157483" right="0.39370078740157483" top="0.59055118110236227" bottom="0.39370078740157483" header="0.31496062992125984" footer="0.31496062992125984"/>
      <printOptions horizontalCentered="1"/>
      <pageSetup paperSize="9" scale="50" orientation="portrait" blackAndWhite="1" r:id="rId1"/>
    </customSheetView>
  </customSheetViews>
  <mergeCells count="42">
    <mergeCell ref="B18:C18"/>
    <mergeCell ref="B19:C19"/>
    <mergeCell ref="B20:C20"/>
    <mergeCell ref="D27:G27"/>
    <mergeCell ref="H16:H17"/>
    <mergeCell ref="D22:G22"/>
    <mergeCell ref="D23:G23"/>
    <mergeCell ref="B27:C27"/>
    <mergeCell ref="B21:C21"/>
    <mergeCell ref="B22:C22"/>
    <mergeCell ref="B23:C23"/>
    <mergeCell ref="B24:C24"/>
    <mergeCell ref="B25:C25"/>
    <mergeCell ref="B16:C17"/>
    <mergeCell ref="B26:C26"/>
    <mergeCell ref="I16:I17"/>
    <mergeCell ref="D18:G18"/>
    <mergeCell ref="D19:G19"/>
    <mergeCell ref="D20:G20"/>
    <mergeCell ref="D21:G21"/>
    <mergeCell ref="D16:G16"/>
    <mergeCell ref="K1:L5"/>
    <mergeCell ref="B2:I2"/>
    <mergeCell ref="H4:I4"/>
    <mergeCell ref="D6:G6"/>
    <mergeCell ref="D7:G7"/>
    <mergeCell ref="B6:C6"/>
    <mergeCell ref="B7:C7"/>
    <mergeCell ref="D15:G15"/>
    <mergeCell ref="B13:C13"/>
    <mergeCell ref="B14:C14"/>
    <mergeCell ref="B15:C15"/>
    <mergeCell ref="D8:G8"/>
    <mergeCell ref="D11:G11"/>
    <mergeCell ref="D12:G12"/>
    <mergeCell ref="D13:G13"/>
    <mergeCell ref="D14:G14"/>
    <mergeCell ref="B8:C8"/>
    <mergeCell ref="B9:C9"/>
    <mergeCell ref="B10:C10"/>
    <mergeCell ref="B11:C11"/>
    <mergeCell ref="B12:C12"/>
  </mergeCells>
  <phoneticPr fontId="2"/>
  <printOptions horizontalCentered="1"/>
  <pageMargins left="0.98425196850393704" right="0.98425196850393704" top="0.98425196850393704" bottom="0.98425196850393704" header="0.31496062992125984" footer="0.31496062992125984"/>
  <pageSetup paperSize="9" scale="55"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142</v>
      </c>
    </row>
    <row r="2" spans="1:14" ht="24" customHeight="1">
      <c r="B2" s="629" t="s">
        <v>154</v>
      </c>
      <c r="C2" s="629"/>
      <c r="D2" s="629"/>
      <c r="E2" s="629"/>
      <c r="F2" s="629"/>
      <c r="G2" s="629"/>
      <c r="H2" s="629"/>
      <c r="I2" s="629"/>
      <c r="J2" s="629"/>
      <c r="K2" s="629"/>
      <c r="L2" s="629"/>
      <c r="M2" s="629"/>
      <c r="N2" s="629"/>
    </row>
    <row r="3" spans="1:14" ht="24" customHeight="1">
      <c r="B3" s="135" t="s">
        <v>203</v>
      </c>
      <c r="F3" s="2"/>
      <c r="G3" s="2"/>
      <c r="L3" s="628" t="s">
        <v>196</v>
      </c>
      <c r="M3" s="628"/>
      <c r="N3" s="628"/>
    </row>
    <row r="4" spans="1:14" ht="7.5" customHeight="1"/>
    <row r="5" spans="1:14" ht="24" customHeight="1">
      <c r="B5" s="612" t="s">
        <v>47</v>
      </c>
      <c r="C5" s="613"/>
      <c r="D5" s="612" t="s">
        <v>46</v>
      </c>
      <c r="E5" s="614"/>
      <c r="F5" s="614"/>
      <c r="G5" s="614"/>
      <c r="H5" s="614"/>
      <c r="I5" s="614"/>
      <c r="J5" s="614"/>
      <c r="K5" s="614"/>
      <c r="L5" s="614"/>
      <c r="M5" s="613"/>
      <c r="N5" s="3"/>
    </row>
    <row r="6" spans="1:14" ht="24" customHeight="1">
      <c r="B6" s="4"/>
      <c r="C6" s="5"/>
      <c r="D6" s="612" t="s">
        <v>209</v>
      </c>
      <c r="E6" s="614"/>
      <c r="F6" s="613"/>
      <c r="G6" s="612" t="s">
        <v>210</v>
      </c>
      <c r="H6" s="614"/>
      <c r="I6" s="614"/>
      <c r="J6" s="614"/>
      <c r="K6" s="614"/>
      <c r="L6" s="614"/>
      <c r="M6" s="613"/>
      <c r="N6" s="5"/>
    </row>
    <row r="7" spans="1:14" ht="24" customHeight="1">
      <c r="B7" s="6" t="s">
        <v>155</v>
      </c>
      <c r="C7" s="7" t="s">
        <v>45</v>
      </c>
      <c r="D7" s="8"/>
      <c r="E7" s="8"/>
      <c r="F7" s="7"/>
      <c r="G7" s="8"/>
      <c r="H7" s="608" t="s">
        <v>44</v>
      </c>
      <c r="I7" s="609"/>
      <c r="J7" s="608" t="s">
        <v>43</v>
      </c>
      <c r="K7" s="609"/>
      <c r="L7" s="608" t="s">
        <v>42</v>
      </c>
      <c r="M7" s="609"/>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35</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34</v>
      </c>
      <c r="C13" s="17"/>
      <c r="D13" s="18"/>
      <c r="E13" s="18"/>
      <c r="F13" s="17"/>
      <c r="G13" s="18"/>
      <c r="H13" s="18"/>
      <c r="I13" s="18"/>
      <c r="J13" s="18"/>
      <c r="K13" s="18"/>
      <c r="L13" s="18"/>
      <c r="M13" s="17"/>
      <c r="N13" s="5"/>
    </row>
    <row r="14" spans="1:14" ht="24" customHeight="1">
      <c r="B14" s="4" t="s">
        <v>33</v>
      </c>
      <c r="C14" s="17"/>
      <c r="D14" s="18"/>
      <c r="E14" s="18"/>
      <c r="F14" s="17"/>
      <c r="G14" s="18"/>
      <c r="H14" s="18"/>
      <c r="I14" s="18"/>
      <c r="J14" s="18"/>
      <c r="K14" s="18"/>
      <c r="L14" s="18"/>
      <c r="M14" s="17"/>
      <c r="N14" s="5"/>
    </row>
    <row r="15" spans="1:14" ht="24" customHeight="1">
      <c r="B15" s="4"/>
      <c r="C15" s="17"/>
      <c r="D15" s="18"/>
      <c r="E15" s="18"/>
      <c r="F15" s="17"/>
      <c r="G15" s="18"/>
      <c r="H15" s="18"/>
      <c r="I15" s="18"/>
      <c r="J15" s="18"/>
      <c r="K15" s="18"/>
      <c r="L15" s="18"/>
      <c r="M15" s="17"/>
      <c r="N15" s="5"/>
    </row>
    <row r="16" spans="1:14" ht="24" customHeight="1">
      <c r="A16" s="21"/>
      <c r="B16" s="4"/>
      <c r="C16" s="17"/>
      <c r="D16" s="18"/>
      <c r="E16" s="18"/>
      <c r="F16" s="17"/>
      <c r="G16" s="18"/>
      <c r="H16" s="18"/>
      <c r="I16" s="18"/>
      <c r="J16" s="18"/>
      <c r="K16" s="18"/>
      <c r="L16" s="18"/>
      <c r="M16" s="17"/>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customSheetViews>
    <customSheetView guid="{9B008D34-F000-412D-B848-95502D7DC370}" scale="70" showPageBreaks="1" fitToPage="1" printArea="1" state="hidden" view="pageBreakPreview">
      <selection activeCell="L28" sqref="L28"/>
      <pageMargins left="0.70866141732283472" right="0.70866141732283472" top="0.74803149606299213" bottom="0.74803149606299213" header="0.31496062992125984" footer="0.31496062992125984"/>
      <pageSetup paperSize="9" scale="70" orientation="landscape" blackAndWhite="1" r:id="rId1"/>
    </customSheetView>
  </customSheetViews>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cols>
    <col min="1" max="1" width="18.375" style="50" customWidth="1"/>
    <col min="2" max="9" width="26.875" style="50" customWidth="1"/>
    <col min="10" max="16384" width="9" style="50"/>
  </cols>
  <sheetData>
    <row r="1" spans="1:9" s="30" customFormat="1" ht="28.5" customHeight="1">
      <c r="A1" s="29" t="s">
        <v>117</v>
      </c>
    </row>
    <row r="2" spans="1:9" s="30" customFormat="1" ht="28.5" customHeight="1">
      <c r="A2" s="31" t="s">
        <v>53</v>
      </c>
      <c r="B2" s="32" t="s">
        <v>55</v>
      </c>
      <c r="C2" s="33" t="s">
        <v>56</v>
      </c>
      <c r="D2" s="34" t="s">
        <v>57</v>
      </c>
      <c r="E2" s="35" t="s">
        <v>58</v>
      </c>
      <c r="F2" s="36" t="s">
        <v>59</v>
      </c>
      <c r="G2" s="37" t="s">
        <v>60</v>
      </c>
      <c r="H2" s="38" t="s">
        <v>61</v>
      </c>
      <c r="I2" s="51" t="s">
        <v>176</v>
      </c>
    </row>
    <row r="3" spans="1:9" s="30" customFormat="1" ht="28.5" customHeight="1">
      <c r="A3" s="39" t="s">
        <v>54</v>
      </c>
      <c r="B3" s="40" t="s">
        <v>87</v>
      </c>
      <c r="C3" s="41" t="s">
        <v>88</v>
      </c>
      <c r="D3" s="42" t="s">
        <v>18</v>
      </c>
      <c r="E3" s="35" t="s">
        <v>467</v>
      </c>
      <c r="F3" s="36" t="s">
        <v>470</v>
      </c>
      <c r="G3" s="37" t="s">
        <v>182</v>
      </c>
      <c r="H3" s="38" t="s">
        <v>102</v>
      </c>
      <c r="I3" s="51" t="s">
        <v>178</v>
      </c>
    </row>
    <row r="4" spans="1:9" s="30" customFormat="1" ht="28.5" customHeight="1">
      <c r="A4" s="39"/>
      <c r="B4" s="40" t="s">
        <v>89</v>
      </c>
      <c r="C4" s="41" t="s">
        <v>90</v>
      </c>
      <c r="D4" s="42" t="s">
        <v>19</v>
      </c>
      <c r="E4" s="31"/>
      <c r="F4" s="31"/>
      <c r="G4" s="31"/>
      <c r="H4" s="38" t="s">
        <v>103</v>
      </c>
      <c r="I4" s="31"/>
    </row>
    <row r="5" spans="1:9" s="30" customFormat="1" ht="28.5" customHeight="1">
      <c r="A5" s="39"/>
      <c r="B5" s="40" t="s">
        <v>165</v>
      </c>
      <c r="C5" s="41" t="s">
        <v>92</v>
      </c>
      <c r="D5" s="42" t="s">
        <v>474</v>
      </c>
      <c r="E5" s="31"/>
      <c r="F5" s="31"/>
      <c r="G5" s="31"/>
      <c r="H5" s="38" t="s">
        <v>104</v>
      </c>
      <c r="I5" s="31"/>
    </row>
    <row r="6" spans="1:9" s="30" customFormat="1" ht="28.5" customHeight="1">
      <c r="A6" s="39"/>
      <c r="B6" s="40" t="s">
        <v>86</v>
      </c>
      <c r="C6" s="31"/>
      <c r="D6" s="31"/>
      <c r="E6" s="31"/>
      <c r="F6" s="31"/>
      <c r="G6" s="31"/>
      <c r="H6" s="38" t="s">
        <v>183</v>
      </c>
      <c r="I6" s="31"/>
    </row>
    <row r="7" spans="1:9" s="30" customFormat="1" ht="28.5" customHeight="1">
      <c r="A7" s="39"/>
      <c r="B7" s="40" t="s">
        <v>93</v>
      </c>
      <c r="C7" s="31"/>
      <c r="D7" s="31"/>
      <c r="E7" s="31"/>
      <c r="F7" s="31"/>
      <c r="G7" s="31"/>
      <c r="H7" s="38" t="s">
        <v>106</v>
      </c>
      <c r="I7" s="31"/>
    </row>
    <row r="8" spans="1:9" s="30" customFormat="1" ht="28.5" customHeight="1">
      <c r="A8" s="39"/>
      <c r="B8" s="40" t="s">
        <v>167</v>
      </c>
      <c r="C8" s="31"/>
      <c r="D8" s="31"/>
      <c r="E8" s="31"/>
      <c r="F8" s="31"/>
      <c r="G8" s="31"/>
      <c r="H8" s="38" t="s">
        <v>107</v>
      </c>
      <c r="I8" s="31"/>
    </row>
    <row r="9" spans="1:9" s="30" customFormat="1" ht="28.5" customHeight="1">
      <c r="A9" s="39"/>
      <c r="B9" s="40" t="s">
        <v>95</v>
      </c>
      <c r="C9" s="31"/>
      <c r="D9" s="31"/>
      <c r="E9" s="31"/>
      <c r="F9" s="31"/>
      <c r="G9" s="31"/>
      <c r="H9" s="38" t="s">
        <v>108</v>
      </c>
      <c r="I9" s="31"/>
    </row>
    <row r="10" spans="1:9" s="30" customFormat="1" ht="28.5" customHeight="1">
      <c r="A10" s="39"/>
      <c r="B10" s="40" t="s">
        <v>187</v>
      </c>
      <c r="C10" s="31"/>
      <c r="D10" s="31"/>
      <c r="E10" s="31"/>
      <c r="F10" s="31"/>
      <c r="G10" s="31"/>
      <c r="H10" s="38" t="s">
        <v>91</v>
      </c>
      <c r="I10" s="31"/>
    </row>
    <row r="11" spans="1:9" s="30" customFormat="1" ht="36">
      <c r="A11" s="39"/>
      <c r="B11" s="40" t="s">
        <v>188</v>
      </c>
      <c r="C11" s="31"/>
      <c r="D11" s="31"/>
      <c r="E11" s="31"/>
      <c r="F11" s="31"/>
      <c r="G11" s="31"/>
      <c r="H11" s="38" t="s">
        <v>109</v>
      </c>
      <c r="I11" s="31"/>
    </row>
    <row r="12" spans="1:9" s="30" customFormat="1" ht="28.5" customHeight="1">
      <c r="A12" s="39"/>
      <c r="B12" s="40" t="s">
        <v>169</v>
      </c>
      <c r="C12" s="31"/>
      <c r="D12" s="31"/>
      <c r="E12" s="31"/>
      <c r="F12" s="31"/>
      <c r="G12" s="31"/>
      <c r="H12" s="38" t="s">
        <v>110</v>
      </c>
      <c r="I12" s="31"/>
    </row>
    <row r="13" spans="1:9" s="30" customFormat="1" ht="28.5" customHeight="1">
      <c r="A13" s="39"/>
      <c r="B13" s="40" t="s">
        <v>171</v>
      </c>
      <c r="C13" s="31"/>
      <c r="D13" s="31"/>
      <c r="E13" s="31"/>
      <c r="F13" s="31"/>
      <c r="G13" s="31"/>
      <c r="H13" s="38" t="s">
        <v>20</v>
      </c>
      <c r="I13" s="31"/>
    </row>
    <row r="14" spans="1:9" s="30" customFormat="1" ht="28.5" customHeight="1">
      <c r="A14" s="39"/>
      <c r="B14" s="31"/>
      <c r="C14" s="31"/>
      <c r="D14" s="31"/>
      <c r="E14" s="31"/>
      <c r="F14" s="31"/>
      <c r="G14" s="31"/>
      <c r="H14" s="38" t="s">
        <v>190</v>
      </c>
      <c r="I14" s="31"/>
    </row>
    <row r="15" spans="1:9" s="30" customFormat="1" ht="28.5" customHeight="1">
      <c r="A15" s="39"/>
      <c r="B15" s="31"/>
      <c r="C15" s="31"/>
      <c r="D15" s="31"/>
      <c r="E15" s="31"/>
      <c r="F15" s="31"/>
      <c r="G15" s="31"/>
      <c r="H15" s="38" t="s">
        <v>192</v>
      </c>
      <c r="I15" s="31"/>
    </row>
    <row r="16" spans="1:9" s="30" customFormat="1" ht="28.5" customHeight="1">
      <c r="A16" s="39"/>
      <c r="B16" s="31"/>
      <c r="C16" s="31"/>
      <c r="D16" s="31"/>
      <c r="E16" s="31"/>
      <c r="F16" s="31"/>
      <c r="G16" s="31"/>
      <c r="H16" s="38" t="s">
        <v>111</v>
      </c>
      <c r="I16" s="31"/>
    </row>
    <row r="17" spans="1:9" s="30" customFormat="1" ht="28.5" customHeight="1">
      <c r="A17" s="39"/>
      <c r="B17" s="31"/>
      <c r="C17" s="31"/>
      <c r="D17" s="31"/>
      <c r="E17" s="31"/>
      <c r="F17" s="31"/>
      <c r="G17" s="31"/>
      <c r="H17" s="38" t="s">
        <v>112</v>
      </c>
      <c r="I17" s="31"/>
    </row>
    <row r="18" spans="1:9" s="30" customFormat="1" ht="28.5" customHeight="1">
      <c r="A18" s="39"/>
      <c r="B18" s="31"/>
      <c r="C18" s="31"/>
      <c r="D18" s="31"/>
      <c r="E18" s="31"/>
      <c r="F18" s="31"/>
      <c r="G18" s="31"/>
      <c r="H18" s="38" t="s">
        <v>79</v>
      </c>
      <c r="I18" s="31"/>
    </row>
    <row r="19" spans="1:9" s="30" customFormat="1" ht="28.5" customHeight="1">
      <c r="A19" s="39"/>
      <c r="B19" s="31"/>
      <c r="C19" s="31"/>
      <c r="D19" s="31"/>
      <c r="E19" s="31"/>
      <c r="F19" s="31"/>
      <c r="G19" s="31"/>
      <c r="H19" s="38" t="s">
        <v>113</v>
      </c>
      <c r="I19" s="31"/>
    </row>
    <row r="20" spans="1:9" s="30" customFormat="1" ht="28.5" customHeight="1">
      <c r="A20" s="39"/>
      <c r="B20" s="31"/>
      <c r="C20" s="31"/>
      <c r="D20" s="31"/>
      <c r="E20" s="31"/>
      <c r="F20" s="31"/>
      <c r="G20" s="31"/>
      <c r="H20" s="38" t="s">
        <v>482</v>
      </c>
      <c r="I20" s="31"/>
    </row>
    <row r="21" spans="1:9" s="30" customFormat="1" ht="28.5" customHeight="1">
      <c r="A21" s="39"/>
      <c r="B21" s="31"/>
      <c r="C21" s="31"/>
      <c r="D21" s="31"/>
      <c r="E21" s="31"/>
      <c r="F21" s="31"/>
      <c r="G21" s="31"/>
      <c r="H21" s="38" t="s">
        <v>94</v>
      </c>
      <c r="I21" s="31"/>
    </row>
    <row r="22" spans="1:9" s="30" customFormat="1" ht="28.5" customHeight="1">
      <c r="A22" s="39"/>
      <c r="B22" s="31"/>
      <c r="C22" s="31"/>
      <c r="D22" s="31"/>
      <c r="E22" s="31"/>
      <c r="F22" s="31"/>
      <c r="G22" s="31"/>
      <c r="H22" s="38" t="s">
        <v>96</v>
      </c>
      <c r="I22" s="31"/>
    </row>
    <row r="23" spans="1:9" s="30" customFormat="1" ht="28.5" customHeight="1">
      <c r="A23" s="39"/>
      <c r="B23" s="31"/>
      <c r="C23" s="31"/>
      <c r="D23" s="31"/>
      <c r="E23" s="31"/>
      <c r="F23" s="31"/>
      <c r="G23" s="31"/>
      <c r="H23" s="38" t="s">
        <v>97</v>
      </c>
      <c r="I23" s="31"/>
    </row>
    <row r="24" spans="1:9" s="30" customFormat="1" ht="28.5" customHeight="1">
      <c r="A24" s="39"/>
      <c r="B24" s="31"/>
      <c r="C24" s="31"/>
      <c r="D24" s="31"/>
      <c r="E24" s="31"/>
      <c r="F24" s="31"/>
      <c r="G24" s="31"/>
      <c r="H24" s="38" t="s">
        <v>98</v>
      </c>
      <c r="I24" s="31"/>
    </row>
    <row r="25" spans="1:9" s="30" customFormat="1" ht="28.5" customHeight="1">
      <c r="A25" s="39"/>
      <c r="B25" s="31"/>
      <c r="C25" s="31"/>
      <c r="D25" s="31"/>
      <c r="E25" s="31"/>
      <c r="F25" s="31"/>
      <c r="G25" s="31"/>
      <c r="H25" s="38" t="s">
        <v>99</v>
      </c>
      <c r="I25" s="31"/>
    </row>
    <row r="26" spans="1:9" s="30" customFormat="1" ht="28.5" customHeight="1">
      <c r="A26" s="43"/>
      <c r="B26" s="31"/>
      <c r="C26" s="31"/>
      <c r="D26" s="31"/>
      <c r="E26" s="31"/>
      <c r="F26" s="31"/>
      <c r="G26" s="31"/>
      <c r="H26" s="38" t="s">
        <v>100</v>
      </c>
      <c r="I26" s="31"/>
    </row>
    <row r="27" spans="1:9" s="46" customFormat="1" ht="28.5" customHeight="1">
      <c r="A27" s="44"/>
      <c r="B27" s="45"/>
      <c r="H27" s="47"/>
    </row>
    <row r="28" spans="1:9" s="46" customFormat="1" ht="28.5" customHeight="1">
      <c r="A28" s="31" t="s">
        <v>54</v>
      </c>
      <c r="B28" s="48" t="s">
        <v>62</v>
      </c>
      <c r="C28" s="45"/>
      <c r="D28" s="45"/>
      <c r="E28" s="45"/>
      <c r="F28" s="49"/>
      <c r="H28" s="47"/>
    </row>
    <row r="29" spans="1:9" s="30" customFormat="1" ht="28.5" customHeight="1">
      <c r="A29" s="40" t="s">
        <v>87</v>
      </c>
      <c r="B29" s="31" t="s">
        <v>469</v>
      </c>
      <c r="C29" s="31"/>
      <c r="D29" s="31"/>
      <c r="E29" s="31"/>
      <c r="F29" s="31"/>
    </row>
    <row r="30" spans="1:9" s="30" customFormat="1" ht="28.5" customHeight="1">
      <c r="A30" s="40" t="s">
        <v>89</v>
      </c>
      <c r="B30" s="31" t="s">
        <v>469</v>
      </c>
      <c r="C30" s="31"/>
      <c r="D30" s="31"/>
      <c r="E30" s="31"/>
      <c r="F30" s="31"/>
    </row>
    <row r="31" spans="1:9" s="30" customFormat="1" ht="28.5" customHeight="1">
      <c r="A31" s="40" t="s">
        <v>165</v>
      </c>
      <c r="B31" s="31" t="s">
        <v>469</v>
      </c>
      <c r="C31" s="31"/>
      <c r="D31" s="31"/>
      <c r="E31" s="31"/>
      <c r="F31" s="31"/>
    </row>
    <row r="32" spans="1:9" s="30" customFormat="1" ht="28.5" customHeight="1">
      <c r="A32" s="40" t="s">
        <v>86</v>
      </c>
      <c r="B32" s="31" t="s">
        <v>63</v>
      </c>
      <c r="C32" s="31" t="s">
        <v>64</v>
      </c>
      <c r="D32" s="31"/>
      <c r="E32" s="31"/>
      <c r="F32" s="31"/>
    </row>
    <row r="33" spans="1:6" s="30" customFormat="1" ht="28.5" customHeight="1">
      <c r="A33" s="40" t="s">
        <v>93</v>
      </c>
      <c r="B33" s="31" t="s">
        <v>469</v>
      </c>
      <c r="C33" s="31"/>
      <c r="D33" s="31"/>
      <c r="E33" s="31"/>
      <c r="F33" s="31"/>
    </row>
    <row r="34" spans="1:6" s="30" customFormat="1" ht="28.5" customHeight="1">
      <c r="A34" s="40" t="s">
        <v>167</v>
      </c>
      <c r="B34" s="31" t="s">
        <v>469</v>
      </c>
      <c r="C34" s="31"/>
      <c r="D34" s="31"/>
      <c r="E34" s="31"/>
      <c r="F34" s="31"/>
    </row>
    <row r="35" spans="1:6" s="30" customFormat="1" ht="28.5" customHeight="1">
      <c r="A35" s="40" t="s">
        <v>95</v>
      </c>
      <c r="B35" s="31" t="s">
        <v>469</v>
      </c>
      <c r="C35" s="31"/>
      <c r="D35" s="31"/>
      <c r="E35" s="31"/>
      <c r="F35" s="31"/>
    </row>
    <row r="36" spans="1:6" s="30" customFormat="1" ht="36">
      <c r="A36" s="40" t="s">
        <v>186</v>
      </c>
      <c r="B36" s="31" t="s">
        <v>469</v>
      </c>
      <c r="C36" s="31"/>
      <c r="D36" s="31"/>
      <c r="E36" s="31"/>
      <c r="F36" s="31"/>
    </row>
    <row r="37" spans="1:6" s="30" customFormat="1" ht="48">
      <c r="A37" s="40" t="s">
        <v>185</v>
      </c>
      <c r="B37" s="31" t="s">
        <v>469</v>
      </c>
      <c r="C37" s="31"/>
      <c r="D37" s="31"/>
      <c r="E37" s="31"/>
      <c r="F37" s="31"/>
    </row>
    <row r="38" spans="1:6" s="30" customFormat="1" ht="24">
      <c r="A38" s="40" t="s">
        <v>169</v>
      </c>
      <c r="B38" s="31" t="s">
        <v>469</v>
      </c>
      <c r="C38" s="31"/>
      <c r="D38" s="31"/>
      <c r="E38" s="31"/>
      <c r="F38" s="31"/>
    </row>
    <row r="39" spans="1:6" s="30" customFormat="1" ht="28.5" customHeight="1">
      <c r="A39" s="40" t="s">
        <v>171</v>
      </c>
      <c r="B39" s="31" t="s">
        <v>469</v>
      </c>
      <c r="C39" s="31"/>
      <c r="D39" s="31"/>
      <c r="E39" s="31"/>
      <c r="F39" s="31"/>
    </row>
    <row r="40" spans="1:6" s="30" customFormat="1" ht="28.5" customHeight="1">
      <c r="A40" s="41" t="s">
        <v>88</v>
      </c>
      <c r="B40" s="31" t="s">
        <v>65</v>
      </c>
      <c r="C40" s="31" t="s">
        <v>66</v>
      </c>
      <c r="D40" s="31"/>
      <c r="E40" s="31"/>
      <c r="F40" s="31"/>
    </row>
    <row r="41" spans="1:6" s="30" customFormat="1" ht="28.5" customHeight="1">
      <c r="A41" s="41" t="s">
        <v>90</v>
      </c>
      <c r="B41" s="31" t="s">
        <v>172</v>
      </c>
      <c r="C41" s="31" t="s">
        <v>67</v>
      </c>
      <c r="D41" s="31" t="s">
        <v>478</v>
      </c>
      <c r="E41" s="31" t="s">
        <v>68</v>
      </c>
      <c r="F41" s="31" t="s">
        <v>116</v>
      </c>
    </row>
    <row r="42" spans="1:6" s="30" customFormat="1" ht="28.5" customHeight="1">
      <c r="A42" s="41" t="s">
        <v>92</v>
      </c>
      <c r="B42" s="31" t="s">
        <v>114</v>
      </c>
      <c r="C42" s="31" t="s">
        <v>115</v>
      </c>
      <c r="D42" s="31"/>
      <c r="E42" s="31"/>
      <c r="F42" s="31"/>
    </row>
    <row r="43" spans="1:6" s="30" customFormat="1" ht="28.5" customHeight="1">
      <c r="A43" s="42" t="s">
        <v>179</v>
      </c>
      <c r="B43" s="31" t="s">
        <v>469</v>
      </c>
      <c r="C43" s="31"/>
      <c r="D43" s="31"/>
      <c r="E43" s="31"/>
      <c r="F43" s="31"/>
    </row>
    <row r="44" spans="1:6" s="30" customFormat="1" ht="28.5" customHeight="1">
      <c r="A44" s="42" t="s">
        <v>180</v>
      </c>
      <c r="B44" s="31" t="s">
        <v>469</v>
      </c>
      <c r="C44" s="31"/>
      <c r="D44" s="31"/>
      <c r="E44" s="31"/>
      <c r="F44" s="31"/>
    </row>
    <row r="45" spans="1:6" s="30" customFormat="1" ht="28.5" customHeight="1">
      <c r="A45" s="42" t="s">
        <v>181</v>
      </c>
      <c r="B45" s="31" t="s">
        <v>469</v>
      </c>
      <c r="C45" s="31"/>
      <c r="D45" s="31"/>
      <c r="E45" s="31"/>
      <c r="F45" s="31"/>
    </row>
    <row r="46" spans="1:6" s="30" customFormat="1" ht="28.5" customHeight="1">
      <c r="A46" s="35" t="s">
        <v>473</v>
      </c>
      <c r="B46" s="31" t="s">
        <v>469</v>
      </c>
      <c r="C46" s="31"/>
      <c r="D46" s="31"/>
      <c r="E46" s="31"/>
      <c r="F46" s="31"/>
    </row>
    <row r="47" spans="1:6" s="30" customFormat="1" ht="28.5" customHeight="1">
      <c r="A47" s="36" t="s">
        <v>470</v>
      </c>
      <c r="B47" s="89" t="s">
        <v>469</v>
      </c>
      <c r="C47" s="31"/>
      <c r="D47" s="31"/>
      <c r="E47" s="31"/>
      <c r="F47" s="31"/>
    </row>
    <row r="48" spans="1:6" s="30" customFormat="1" ht="28.5" customHeight="1">
      <c r="A48" s="37" t="s">
        <v>182</v>
      </c>
      <c r="B48" s="31" t="s">
        <v>469</v>
      </c>
      <c r="C48" s="31"/>
      <c r="D48" s="31"/>
      <c r="E48" s="31"/>
      <c r="F48" s="31"/>
    </row>
    <row r="49" spans="1:6" s="30" customFormat="1" ht="28.5" customHeight="1">
      <c r="A49" s="38" t="s">
        <v>102</v>
      </c>
      <c r="B49" s="31" t="s">
        <v>78</v>
      </c>
      <c r="C49" s="31"/>
      <c r="D49" s="31"/>
      <c r="E49" s="31"/>
      <c r="F49" s="31"/>
    </row>
    <row r="50" spans="1:6" s="30" customFormat="1" ht="28.5" customHeight="1">
      <c r="A50" s="38" t="s">
        <v>103</v>
      </c>
      <c r="B50" s="31" t="s">
        <v>69</v>
      </c>
      <c r="C50" s="31"/>
      <c r="D50" s="31"/>
      <c r="E50" s="31"/>
      <c r="F50" s="31"/>
    </row>
    <row r="51" spans="1:6" s="30" customFormat="1" ht="36">
      <c r="A51" s="38" t="s">
        <v>104</v>
      </c>
      <c r="B51" s="31" t="s">
        <v>69</v>
      </c>
      <c r="C51" s="31" t="s">
        <v>70</v>
      </c>
      <c r="D51" s="31"/>
      <c r="E51" s="31"/>
      <c r="F51" s="31"/>
    </row>
    <row r="52" spans="1:6" s="30" customFormat="1" ht="28.5" customHeight="1">
      <c r="A52" s="38" t="s">
        <v>105</v>
      </c>
      <c r="B52" s="31" t="s">
        <v>69</v>
      </c>
      <c r="C52" s="31" t="s">
        <v>71</v>
      </c>
      <c r="D52" s="31" t="s">
        <v>70</v>
      </c>
      <c r="E52" s="31" t="s">
        <v>72</v>
      </c>
      <c r="F52" s="31"/>
    </row>
    <row r="53" spans="1:6" s="30" customFormat="1" ht="28.5" customHeight="1">
      <c r="A53" s="38" t="s">
        <v>106</v>
      </c>
      <c r="B53" s="31" t="s">
        <v>73</v>
      </c>
      <c r="C53" s="31" t="s">
        <v>74</v>
      </c>
      <c r="D53" s="31" t="s">
        <v>75</v>
      </c>
      <c r="E53" s="31"/>
      <c r="F53" s="31"/>
    </row>
    <row r="54" spans="1:6" s="30" customFormat="1" ht="28.5" customHeight="1">
      <c r="A54" s="38" t="s">
        <v>107</v>
      </c>
      <c r="B54" s="31" t="s">
        <v>69</v>
      </c>
      <c r="C54" s="31"/>
      <c r="D54" s="31"/>
      <c r="E54" s="31"/>
      <c r="F54" s="31"/>
    </row>
    <row r="55" spans="1:6" s="30" customFormat="1" ht="28.5" customHeight="1">
      <c r="A55" s="38" t="s">
        <v>108</v>
      </c>
      <c r="B55" s="31" t="s">
        <v>69</v>
      </c>
      <c r="C55" s="31"/>
      <c r="D55" s="31"/>
      <c r="E55" s="31"/>
      <c r="F55" s="31"/>
    </row>
    <row r="56" spans="1:6" s="30" customFormat="1" ht="28.5" customHeight="1">
      <c r="A56" s="38" t="s">
        <v>91</v>
      </c>
      <c r="B56" s="31" t="s">
        <v>76</v>
      </c>
      <c r="C56" s="31"/>
      <c r="D56" s="31"/>
      <c r="E56" s="31"/>
      <c r="F56" s="31"/>
    </row>
    <row r="57" spans="1:6" s="30" customFormat="1" ht="28.5" customHeight="1">
      <c r="A57" s="38" t="s">
        <v>109</v>
      </c>
      <c r="B57" s="31" t="s">
        <v>69</v>
      </c>
      <c r="C57" s="31"/>
      <c r="D57" s="31"/>
      <c r="E57" s="31"/>
      <c r="F57" s="31"/>
    </row>
    <row r="58" spans="1:6" s="30" customFormat="1" ht="28.5" customHeight="1">
      <c r="A58" s="38" t="s">
        <v>110</v>
      </c>
      <c r="B58" s="31" t="s">
        <v>69</v>
      </c>
      <c r="C58" s="31" t="s">
        <v>71</v>
      </c>
      <c r="D58" s="31"/>
      <c r="E58" s="31"/>
      <c r="F58" s="31"/>
    </row>
    <row r="59" spans="1:6" s="30" customFormat="1" ht="28.5" customHeight="1">
      <c r="A59" s="38" t="s">
        <v>20</v>
      </c>
      <c r="B59" s="31" t="s">
        <v>69</v>
      </c>
      <c r="C59" s="31"/>
      <c r="D59" s="31"/>
      <c r="E59" s="31"/>
      <c r="F59" s="31"/>
    </row>
    <row r="60" spans="1:6" s="30" customFormat="1" ht="36">
      <c r="A60" s="38" t="s">
        <v>189</v>
      </c>
      <c r="B60" s="31" t="s">
        <v>77</v>
      </c>
      <c r="C60" s="31"/>
      <c r="D60" s="31"/>
      <c r="E60" s="31"/>
      <c r="F60" s="31"/>
    </row>
    <row r="61" spans="1:6" s="30" customFormat="1" ht="36">
      <c r="A61" s="38" t="s">
        <v>193</v>
      </c>
      <c r="B61" s="31" t="s">
        <v>77</v>
      </c>
      <c r="C61" s="31"/>
      <c r="D61" s="31"/>
      <c r="E61" s="31"/>
      <c r="F61" s="31"/>
    </row>
    <row r="62" spans="1:6" s="30" customFormat="1" ht="28.5" customHeight="1">
      <c r="A62" s="38" t="s">
        <v>111</v>
      </c>
      <c r="B62" s="31" t="s">
        <v>78</v>
      </c>
      <c r="C62" s="31"/>
      <c r="D62" s="31"/>
      <c r="E62" s="31"/>
      <c r="F62" s="31"/>
    </row>
    <row r="63" spans="1:6" s="30" customFormat="1" ht="28.5" customHeight="1">
      <c r="A63" s="38" t="s">
        <v>112</v>
      </c>
      <c r="B63" s="31" t="s">
        <v>78</v>
      </c>
      <c r="C63" s="31"/>
      <c r="D63" s="31"/>
      <c r="E63" s="31"/>
      <c r="F63" s="31"/>
    </row>
    <row r="64" spans="1:6" s="30" customFormat="1" ht="28.5" customHeight="1">
      <c r="A64" s="38" t="s">
        <v>79</v>
      </c>
      <c r="B64" s="31" t="s">
        <v>80</v>
      </c>
      <c r="C64" s="31"/>
      <c r="D64" s="31"/>
      <c r="E64" s="31"/>
      <c r="F64" s="31"/>
    </row>
    <row r="65" spans="1:6" s="30" customFormat="1" ht="24">
      <c r="A65" s="38" t="s">
        <v>113</v>
      </c>
      <c r="B65" s="31" t="s">
        <v>78</v>
      </c>
      <c r="C65" s="31"/>
      <c r="D65" s="31"/>
      <c r="E65" s="31"/>
      <c r="F65" s="31"/>
    </row>
    <row r="66" spans="1:6" s="30" customFormat="1" ht="24" customHeight="1">
      <c r="A66" s="38" t="s">
        <v>481</v>
      </c>
      <c r="B66" s="31" t="s">
        <v>480</v>
      </c>
      <c r="C66" s="31"/>
      <c r="D66" s="31"/>
      <c r="E66" s="31"/>
      <c r="F66" s="31"/>
    </row>
    <row r="67" spans="1:6" s="30" customFormat="1" ht="28.5" customHeight="1">
      <c r="A67" s="38" t="s">
        <v>94</v>
      </c>
      <c r="B67" s="31" t="s">
        <v>81</v>
      </c>
      <c r="C67" s="31"/>
      <c r="D67" s="31"/>
      <c r="E67" s="31"/>
      <c r="F67" s="31"/>
    </row>
    <row r="68" spans="1:6" s="30" customFormat="1" ht="28.5" customHeight="1">
      <c r="A68" s="38" t="s">
        <v>96</v>
      </c>
      <c r="B68" s="31" t="s">
        <v>69</v>
      </c>
      <c r="C68" s="31"/>
      <c r="D68" s="31"/>
      <c r="E68" s="31"/>
      <c r="F68" s="31"/>
    </row>
    <row r="69" spans="1:6" s="30" customFormat="1" ht="28.5" customHeight="1">
      <c r="A69" s="38" t="s">
        <v>97</v>
      </c>
      <c r="B69" s="31" t="s">
        <v>82</v>
      </c>
      <c r="C69" s="31"/>
      <c r="D69" s="31"/>
      <c r="E69" s="31"/>
      <c r="F69" s="31"/>
    </row>
    <row r="70" spans="1:6" s="30" customFormat="1" ht="28.5" customHeight="1">
      <c r="A70" s="38" t="s">
        <v>98</v>
      </c>
      <c r="B70" s="31" t="s">
        <v>83</v>
      </c>
      <c r="C70" s="31"/>
      <c r="D70" s="31"/>
      <c r="E70" s="31"/>
      <c r="F70" s="31"/>
    </row>
    <row r="71" spans="1:6" s="30" customFormat="1" ht="28.5" customHeight="1">
      <c r="A71" s="38" t="s">
        <v>99</v>
      </c>
      <c r="B71" s="31" t="s">
        <v>84</v>
      </c>
      <c r="C71" s="31"/>
      <c r="D71" s="31"/>
      <c r="E71" s="31"/>
      <c r="F71" s="31"/>
    </row>
    <row r="72" spans="1:6" s="30" customFormat="1" ht="28.5" customHeight="1">
      <c r="A72" s="38" t="s">
        <v>101</v>
      </c>
      <c r="B72" s="31" t="s">
        <v>174</v>
      </c>
      <c r="C72" s="31" t="s">
        <v>85</v>
      </c>
      <c r="D72" s="31"/>
      <c r="E72" s="31"/>
      <c r="F72" s="31"/>
    </row>
    <row r="73" spans="1:6" ht="28.5" customHeight="1">
      <c r="A73" s="51" t="s">
        <v>178</v>
      </c>
      <c r="B73" s="31" t="s">
        <v>469</v>
      </c>
      <c r="C73" s="31"/>
      <c r="D73" s="31"/>
      <c r="E73" s="31"/>
      <c r="F73" s="31"/>
    </row>
  </sheetData>
  <customSheetViews>
    <customSheetView guid="{9B008D34-F000-412D-B848-95502D7DC370}" fitToPage="1" state="hidden">
      <pane xSplit="1" ySplit="2" topLeftCell="B3" activePane="bottomRight" state="frozen"/>
      <selection pane="bottomRight" activeCell="L28" sqref="L28"/>
      <pageMargins left="0.59055118110236227" right="0.59055118110236227" top="0.59055118110236227" bottom="0.59055118110236227" header="0.39370078740157483" footer="0.39370078740157483"/>
      <printOptions horizontalCentered="1"/>
      <pageSetup paperSize="9" scale="38" fitToHeight="0" orientation="portrait" blackAndWhite="1" r:id="rId1"/>
    </customSheetView>
  </customSheetViews>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cols>
    <col min="1" max="1" width="23.75" style="50" customWidth="1"/>
    <col min="2" max="3" width="26.875" style="50" customWidth="1"/>
    <col min="4" max="6" width="13.375" style="50" customWidth="1"/>
    <col min="7" max="16384" width="9" style="50"/>
  </cols>
  <sheetData>
    <row r="1" spans="1:6" ht="28.5" customHeight="1">
      <c r="C1" s="52"/>
      <c r="E1" s="52"/>
    </row>
    <row r="2" spans="1:6" ht="28.5" customHeight="1">
      <c r="A2" s="31" t="s">
        <v>118</v>
      </c>
      <c r="B2" s="31" t="s">
        <v>119</v>
      </c>
      <c r="C2" s="48" t="s">
        <v>120</v>
      </c>
      <c r="D2" s="31" t="s">
        <v>121</v>
      </c>
      <c r="E2" s="31" t="s">
        <v>122</v>
      </c>
      <c r="F2" s="31" t="s">
        <v>123</v>
      </c>
    </row>
    <row r="3" spans="1:6" s="30" customFormat="1" ht="28.5" customHeight="1">
      <c r="A3" s="32" t="s">
        <v>55</v>
      </c>
      <c r="B3" s="40" t="s">
        <v>87</v>
      </c>
      <c r="D3" s="61">
        <v>0.33333333333333331</v>
      </c>
      <c r="E3" s="61">
        <v>0.66666666666666663</v>
      </c>
      <c r="F3" s="61">
        <v>0.5</v>
      </c>
    </row>
    <row r="4" spans="1:6" s="30" customFormat="1" ht="28.5" customHeight="1">
      <c r="A4" s="62"/>
      <c r="B4" s="40" t="s">
        <v>89</v>
      </c>
      <c r="D4" s="61">
        <v>0.33333333333333331</v>
      </c>
      <c r="E4" s="61">
        <v>0.66666666666666663</v>
      </c>
      <c r="F4" s="61">
        <v>0.5</v>
      </c>
    </row>
    <row r="5" spans="1:6" s="30" customFormat="1" ht="28.5" customHeight="1">
      <c r="A5" s="62"/>
      <c r="B5" s="40" t="s">
        <v>164</v>
      </c>
      <c r="D5" s="61">
        <v>0.33333333333333331</v>
      </c>
      <c r="E5" s="61">
        <v>0.66666666666666663</v>
      </c>
      <c r="F5" s="61">
        <v>0.5</v>
      </c>
    </row>
    <row r="6" spans="1:6" s="30" customFormat="1" ht="28.5" customHeight="1">
      <c r="A6" s="62"/>
      <c r="B6" s="32" t="s">
        <v>86</v>
      </c>
      <c r="C6" s="31" t="s">
        <v>63</v>
      </c>
      <c r="D6" s="61">
        <v>0.33333333333333331</v>
      </c>
      <c r="E6" s="61">
        <v>0.66666666666666663</v>
      </c>
      <c r="F6" s="61">
        <v>0.5</v>
      </c>
    </row>
    <row r="7" spans="1:6" s="30" customFormat="1" ht="28.5" customHeight="1">
      <c r="A7" s="62"/>
      <c r="B7" s="53"/>
      <c r="C7" s="31" t="s">
        <v>64</v>
      </c>
      <c r="D7" s="61">
        <v>0.33333333333333331</v>
      </c>
      <c r="E7" s="61">
        <v>0.66666666666666663</v>
      </c>
      <c r="F7" s="61">
        <v>0.5</v>
      </c>
    </row>
    <row r="8" spans="1:6" s="30" customFormat="1" ht="28.5" customHeight="1">
      <c r="A8" s="62"/>
      <c r="B8" s="40" t="s">
        <v>93</v>
      </c>
      <c r="D8" s="61">
        <v>0.33333333333333331</v>
      </c>
      <c r="E8" s="63" t="s">
        <v>469</v>
      </c>
      <c r="F8" s="63" t="s">
        <v>469</v>
      </c>
    </row>
    <row r="9" spans="1:6" s="30" customFormat="1" ht="28.5" customHeight="1">
      <c r="A9" s="62"/>
      <c r="B9" s="40" t="s">
        <v>166</v>
      </c>
      <c r="D9" s="61">
        <v>0.5</v>
      </c>
      <c r="E9" s="63" t="s">
        <v>469</v>
      </c>
      <c r="F9" s="63" t="s">
        <v>469</v>
      </c>
    </row>
    <row r="10" spans="1:6" s="30" customFormat="1" ht="28.5" customHeight="1">
      <c r="A10" s="62"/>
      <c r="B10" s="40" t="s">
        <v>95</v>
      </c>
      <c r="D10" s="61">
        <v>0.5</v>
      </c>
      <c r="E10" s="63" t="s">
        <v>469</v>
      </c>
      <c r="F10" s="63" t="s">
        <v>469</v>
      </c>
    </row>
    <row r="11" spans="1:6" s="30" customFormat="1" ht="28.5" customHeight="1">
      <c r="A11" s="62"/>
      <c r="B11" s="40" t="s">
        <v>187</v>
      </c>
      <c r="D11" s="61">
        <v>0.5</v>
      </c>
      <c r="E11" s="63" t="s">
        <v>469</v>
      </c>
      <c r="F11" s="63" t="s">
        <v>469</v>
      </c>
    </row>
    <row r="12" spans="1:6" s="30" customFormat="1" ht="36">
      <c r="A12" s="62"/>
      <c r="B12" s="40" t="s">
        <v>188</v>
      </c>
      <c r="D12" s="61">
        <v>0.33333333333333331</v>
      </c>
      <c r="E12" s="63" t="s">
        <v>469</v>
      </c>
      <c r="F12" s="63" t="s">
        <v>469</v>
      </c>
    </row>
    <row r="13" spans="1:6" s="30" customFormat="1" ht="28.5" customHeight="1">
      <c r="A13" s="62"/>
      <c r="B13" s="40" t="s">
        <v>168</v>
      </c>
      <c r="D13" s="61">
        <v>0.5</v>
      </c>
      <c r="E13" s="63" t="s">
        <v>469</v>
      </c>
      <c r="F13" s="63" t="s">
        <v>469</v>
      </c>
    </row>
    <row r="14" spans="1:6" s="30" customFormat="1" ht="28.5" customHeight="1">
      <c r="A14" s="62"/>
      <c r="B14" s="40" t="s">
        <v>170</v>
      </c>
      <c r="D14" s="61">
        <v>0.33333333333333331</v>
      </c>
      <c r="E14" s="63" t="s">
        <v>469</v>
      </c>
      <c r="F14" s="63" t="s">
        <v>469</v>
      </c>
    </row>
    <row r="15" spans="1:6" s="30" customFormat="1" ht="28.5" customHeight="1">
      <c r="A15" s="33" t="s">
        <v>56</v>
      </c>
      <c r="B15" s="33" t="s">
        <v>88</v>
      </c>
      <c r="C15" s="31" t="s">
        <v>65</v>
      </c>
      <c r="D15" s="61">
        <v>0.33333333333333331</v>
      </c>
      <c r="E15" s="63" t="s">
        <v>469</v>
      </c>
      <c r="F15" s="63" t="s">
        <v>469</v>
      </c>
    </row>
    <row r="16" spans="1:6" s="30" customFormat="1" ht="28.5" customHeight="1">
      <c r="A16" s="55"/>
      <c r="B16" s="54"/>
      <c r="C16" s="31" t="s">
        <v>66</v>
      </c>
      <c r="D16" s="61">
        <v>0.5</v>
      </c>
      <c r="E16" s="63" t="s">
        <v>469</v>
      </c>
      <c r="F16" s="63" t="s">
        <v>469</v>
      </c>
    </row>
    <row r="17" spans="1:6" s="30" customFormat="1" ht="28.5" customHeight="1">
      <c r="A17" s="62"/>
      <c r="B17" s="33" t="s">
        <v>90</v>
      </c>
      <c r="C17" s="31" t="s">
        <v>172</v>
      </c>
      <c r="D17" s="61">
        <v>0.33333333333333331</v>
      </c>
      <c r="E17" s="63" t="s">
        <v>469</v>
      </c>
      <c r="F17" s="63" t="s">
        <v>469</v>
      </c>
    </row>
    <row r="18" spans="1:6" s="30" customFormat="1" ht="28.5" customHeight="1">
      <c r="A18" s="62"/>
      <c r="B18" s="55"/>
      <c r="C18" s="31" t="s">
        <v>67</v>
      </c>
      <c r="D18" s="61">
        <v>0.33333333333333331</v>
      </c>
      <c r="E18" s="63" t="s">
        <v>469</v>
      </c>
      <c r="F18" s="63" t="s">
        <v>469</v>
      </c>
    </row>
    <row r="19" spans="1:6" s="30" customFormat="1" ht="28.5" customHeight="1">
      <c r="A19" s="62"/>
      <c r="B19" s="55"/>
      <c r="C19" s="31" t="s">
        <v>478</v>
      </c>
      <c r="D19" s="61">
        <v>0.33333333333333298</v>
      </c>
      <c r="E19" s="63" t="s">
        <v>469</v>
      </c>
      <c r="F19" s="63" t="s">
        <v>469</v>
      </c>
    </row>
    <row r="20" spans="1:6" s="64" customFormat="1" ht="28.5" customHeight="1">
      <c r="A20" s="62"/>
      <c r="B20" s="55"/>
      <c r="C20" s="31" t="s">
        <v>68</v>
      </c>
      <c r="D20" s="61">
        <v>0.33333333333333298</v>
      </c>
      <c r="E20" s="63" t="s">
        <v>469</v>
      </c>
      <c r="F20" s="63" t="s">
        <v>469</v>
      </c>
    </row>
    <row r="21" spans="1:6" s="64" customFormat="1" ht="28.5" customHeight="1">
      <c r="A21" s="62"/>
      <c r="B21" s="54"/>
      <c r="C21" s="31" t="s">
        <v>116</v>
      </c>
      <c r="D21" s="61">
        <v>0.33333333333333298</v>
      </c>
      <c r="E21" s="63" t="s">
        <v>469</v>
      </c>
      <c r="F21" s="63" t="s">
        <v>469</v>
      </c>
    </row>
    <row r="22" spans="1:6" s="64" customFormat="1" ht="28.5" customHeight="1">
      <c r="A22" s="62"/>
      <c r="B22" s="33" t="s">
        <v>477</v>
      </c>
      <c r="C22" s="31" t="s">
        <v>114</v>
      </c>
      <c r="D22" s="61">
        <v>0.5</v>
      </c>
      <c r="E22" s="63" t="s">
        <v>469</v>
      </c>
      <c r="F22" s="63" t="s">
        <v>469</v>
      </c>
    </row>
    <row r="23" spans="1:6" s="30" customFormat="1" ht="28.5" customHeight="1">
      <c r="A23" s="62"/>
      <c r="B23" s="54"/>
      <c r="C23" s="31" t="s">
        <v>115</v>
      </c>
      <c r="D23" s="61">
        <v>0.33333333333333298</v>
      </c>
      <c r="E23" s="63" t="s">
        <v>469</v>
      </c>
      <c r="F23" s="63" t="s">
        <v>469</v>
      </c>
    </row>
    <row r="24" spans="1:6" s="30" customFormat="1" ht="28.5" customHeight="1">
      <c r="A24" s="34" t="s">
        <v>57</v>
      </c>
      <c r="B24" s="42" t="s">
        <v>18</v>
      </c>
      <c r="D24" s="61" t="s">
        <v>195</v>
      </c>
      <c r="E24" s="63" t="s">
        <v>469</v>
      </c>
      <c r="F24" s="63" t="s">
        <v>469</v>
      </c>
    </row>
    <row r="25" spans="1:6" s="30" customFormat="1" ht="28.5" customHeight="1">
      <c r="A25" s="62"/>
      <c r="B25" s="42" t="s">
        <v>19</v>
      </c>
      <c r="D25" s="61" t="s">
        <v>195</v>
      </c>
      <c r="E25" s="63" t="s">
        <v>469</v>
      </c>
      <c r="F25" s="63" t="s">
        <v>469</v>
      </c>
    </row>
    <row r="26" spans="1:6" s="30" customFormat="1" ht="28.5" customHeight="1">
      <c r="A26" s="62"/>
      <c r="B26" s="42" t="s">
        <v>474</v>
      </c>
      <c r="D26" s="61" t="s">
        <v>195</v>
      </c>
      <c r="E26" s="63" t="s">
        <v>469</v>
      </c>
      <c r="F26" s="63" t="s">
        <v>469</v>
      </c>
    </row>
    <row r="27" spans="1:6" s="30" customFormat="1" ht="28.5" customHeight="1">
      <c r="A27" s="35" t="s">
        <v>58</v>
      </c>
      <c r="B27" s="35" t="s">
        <v>476</v>
      </c>
      <c r="D27" s="61" t="s">
        <v>195</v>
      </c>
      <c r="E27" s="63" t="s">
        <v>469</v>
      </c>
      <c r="F27" s="63" t="s">
        <v>469</v>
      </c>
    </row>
    <row r="28" spans="1:6" s="30" customFormat="1" ht="28.5" customHeight="1">
      <c r="A28" s="36" t="s">
        <v>59</v>
      </c>
      <c r="B28" s="36" t="s">
        <v>469</v>
      </c>
      <c r="D28" s="61">
        <v>0.5</v>
      </c>
      <c r="E28" s="63" t="s">
        <v>469</v>
      </c>
      <c r="F28" s="63" t="s">
        <v>469</v>
      </c>
    </row>
    <row r="29" spans="1:6" s="30" customFormat="1" ht="28.5" customHeight="1">
      <c r="A29" s="37" t="s">
        <v>60</v>
      </c>
      <c r="B29" s="37" t="s">
        <v>182</v>
      </c>
      <c r="D29" s="61">
        <v>0.5</v>
      </c>
      <c r="E29" s="63" t="s">
        <v>469</v>
      </c>
      <c r="F29" s="63" t="s">
        <v>469</v>
      </c>
    </row>
    <row r="30" spans="1:6" s="30" customFormat="1" ht="28.5" customHeight="1">
      <c r="A30" s="57" t="s">
        <v>61</v>
      </c>
      <c r="B30" s="38" t="s">
        <v>102</v>
      </c>
      <c r="C30" s="31" t="s">
        <v>78</v>
      </c>
      <c r="D30" s="61">
        <v>0.33333333333333331</v>
      </c>
      <c r="E30" s="61">
        <v>0.66666666666666663</v>
      </c>
      <c r="F30" s="61">
        <v>0.5</v>
      </c>
    </row>
    <row r="31" spans="1:6" s="30" customFormat="1" ht="28.5" customHeight="1">
      <c r="A31" s="62"/>
      <c r="B31" s="38" t="s">
        <v>103</v>
      </c>
      <c r="C31" s="31" t="s">
        <v>69</v>
      </c>
      <c r="D31" s="61">
        <v>0.33333333333333331</v>
      </c>
      <c r="E31" s="61">
        <v>0.66666666666666663</v>
      </c>
      <c r="F31" s="61">
        <v>0.5</v>
      </c>
    </row>
    <row r="32" spans="1:6" s="30" customFormat="1" ht="28.5" customHeight="1">
      <c r="A32" s="62"/>
      <c r="B32" s="57" t="s">
        <v>104</v>
      </c>
      <c r="C32" s="31" t="s">
        <v>69</v>
      </c>
      <c r="D32" s="61">
        <v>0.33333333333333331</v>
      </c>
      <c r="E32" s="61">
        <v>0.66666666666666663</v>
      </c>
      <c r="F32" s="61">
        <v>0.5</v>
      </c>
    </row>
    <row r="33" spans="1:6" s="30" customFormat="1" ht="28.5" customHeight="1">
      <c r="A33" s="62"/>
      <c r="B33" s="58"/>
      <c r="C33" s="31" t="s">
        <v>70</v>
      </c>
      <c r="D33" s="61">
        <v>0.33333333333333331</v>
      </c>
      <c r="E33" s="61">
        <v>0.66666666666666663</v>
      </c>
      <c r="F33" s="61">
        <v>0.5</v>
      </c>
    </row>
    <row r="34" spans="1:6" s="30" customFormat="1" ht="28.5" customHeight="1">
      <c r="A34" s="62"/>
      <c r="B34" s="57" t="s">
        <v>105</v>
      </c>
      <c r="C34" s="31" t="s">
        <v>69</v>
      </c>
      <c r="D34" s="61">
        <v>0.33333333333333331</v>
      </c>
      <c r="E34" s="61">
        <v>0.66666666666666663</v>
      </c>
      <c r="F34" s="61">
        <v>0.5</v>
      </c>
    </row>
    <row r="35" spans="1:6" s="30" customFormat="1" ht="28.5" customHeight="1">
      <c r="A35" s="62"/>
      <c r="B35" s="59"/>
      <c r="C35" s="31" t="s">
        <v>71</v>
      </c>
      <c r="D35" s="61">
        <v>0.33333333333333331</v>
      </c>
      <c r="E35" s="61">
        <v>0.66666666666666663</v>
      </c>
      <c r="F35" s="61">
        <v>0.5</v>
      </c>
    </row>
    <row r="36" spans="1:6" s="30" customFormat="1" ht="28.5" customHeight="1">
      <c r="A36" s="62"/>
      <c r="B36" s="59"/>
      <c r="C36" s="31" t="s">
        <v>70</v>
      </c>
      <c r="D36" s="61">
        <v>0.33333333333333331</v>
      </c>
      <c r="E36" s="61">
        <v>0.66666666666666663</v>
      </c>
      <c r="F36" s="61">
        <v>0.5</v>
      </c>
    </row>
    <row r="37" spans="1:6" s="30" customFormat="1" ht="28.5" customHeight="1">
      <c r="A37" s="62"/>
      <c r="B37" s="58"/>
      <c r="C37" s="31" t="s">
        <v>72</v>
      </c>
      <c r="D37" s="61">
        <v>0.33333333333333331</v>
      </c>
      <c r="E37" s="61">
        <v>0.66666666666666663</v>
      </c>
      <c r="F37" s="61">
        <v>0.5</v>
      </c>
    </row>
    <row r="38" spans="1:6" s="30" customFormat="1" ht="28.5" customHeight="1">
      <c r="A38" s="62"/>
      <c r="B38" s="57" t="s">
        <v>106</v>
      </c>
      <c r="C38" s="31" t="s">
        <v>73</v>
      </c>
      <c r="D38" s="61">
        <v>0.33333333333333331</v>
      </c>
      <c r="E38" s="61">
        <v>0.66666666666666663</v>
      </c>
      <c r="F38" s="61">
        <v>0.5</v>
      </c>
    </row>
    <row r="39" spans="1:6" s="30" customFormat="1" ht="28.5" customHeight="1">
      <c r="A39" s="62"/>
      <c r="B39" s="59"/>
      <c r="C39" s="31" t="s">
        <v>74</v>
      </c>
      <c r="D39" s="61">
        <v>0.33333333333333331</v>
      </c>
      <c r="E39" s="61">
        <v>0.66666666666666663</v>
      </c>
      <c r="F39" s="61">
        <v>0.5</v>
      </c>
    </row>
    <row r="40" spans="1:6" s="30" customFormat="1" ht="28.5" customHeight="1">
      <c r="A40" s="62"/>
      <c r="B40" s="58"/>
      <c r="C40" s="31" t="s">
        <v>75</v>
      </c>
      <c r="D40" s="61">
        <v>0.33333333333333331</v>
      </c>
      <c r="E40" s="61">
        <v>0.66666666666666663</v>
      </c>
      <c r="F40" s="61">
        <v>0.5</v>
      </c>
    </row>
    <row r="41" spans="1:6" s="30" customFormat="1" ht="28.5" customHeight="1">
      <c r="A41" s="62"/>
      <c r="B41" s="38" t="s">
        <v>107</v>
      </c>
      <c r="C41" s="31" t="s">
        <v>69</v>
      </c>
      <c r="D41" s="61">
        <v>0.33333333333333331</v>
      </c>
      <c r="E41" s="61">
        <v>0.66666666666666696</v>
      </c>
      <c r="F41" s="61">
        <v>0.5</v>
      </c>
    </row>
    <row r="42" spans="1:6" s="30" customFormat="1" ht="28.5" customHeight="1">
      <c r="A42" s="62"/>
      <c r="B42" s="38" t="s">
        <v>108</v>
      </c>
      <c r="C42" s="31" t="s">
        <v>69</v>
      </c>
      <c r="D42" s="61">
        <v>0.33333333333333331</v>
      </c>
      <c r="E42" s="63" t="s">
        <v>469</v>
      </c>
      <c r="F42" s="63" t="s">
        <v>469</v>
      </c>
    </row>
    <row r="43" spans="1:6" s="30" customFormat="1" ht="28.5" customHeight="1">
      <c r="A43" s="62"/>
      <c r="B43" s="38" t="s">
        <v>91</v>
      </c>
      <c r="C43" s="31" t="s">
        <v>76</v>
      </c>
      <c r="D43" s="61">
        <v>0.5</v>
      </c>
      <c r="E43" s="61">
        <v>0.75</v>
      </c>
      <c r="F43" s="61">
        <v>0.66666666666666663</v>
      </c>
    </row>
    <row r="44" spans="1:6" s="30" customFormat="1" ht="28.5" customHeight="1">
      <c r="A44" s="62"/>
      <c r="B44" s="38" t="s">
        <v>109</v>
      </c>
      <c r="C44" s="31" t="s">
        <v>69</v>
      </c>
      <c r="D44" s="61">
        <v>0.33333333333333331</v>
      </c>
      <c r="E44" s="61">
        <v>0.66666666666666696</v>
      </c>
      <c r="F44" s="61">
        <v>0.5</v>
      </c>
    </row>
    <row r="45" spans="1:6" s="30" customFormat="1" ht="28.5" customHeight="1">
      <c r="A45" s="62"/>
      <c r="B45" s="57" t="s">
        <v>110</v>
      </c>
      <c r="C45" s="31" t="s">
        <v>69</v>
      </c>
      <c r="D45" s="61">
        <v>0.33333333333333331</v>
      </c>
      <c r="E45" s="61">
        <v>0.66666666666666696</v>
      </c>
      <c r="F45" s="61">
        <v>0.5</v>
      </c>
    </row>
    <row r="46" spans="1:6" s="30" customFormat="1" ht="28.5" customHeight="1">
      <c r="A46" s="62"/>
      <c r="B46" s="58"/>
      <c r="C46" s="31" t="s">
        <v>71</v>
      </c>
      <c r="D46" s="61">
        <v>0.33333333333333331</v>
      </c>
      <c r="E46" s="61">
        <v>0.66666666666666696</v>
      </c>
      <c r="F46" s="61">
        <v>0.5</v>
      </c>
    </row>
    <row r="47" spans="1:6" s="30" customFormat="1" ht="28.5" customHeight="1">
      <c r="A47" s="62"/>
      <c r="B47" s="38" t="s">
        <v>20</v>
      </c>
      <c r="C47" s="31" t="s">
        <v>69</v>
      </c>
      <c r="D47" s="61">
        <v>0.5</v>
      </c>
      <c r="E47" s="63" t="s">
        <v>469</v>
      </c>
      <c r="F47" s="63" t="s">
        <v>469</v>
      </c>
    </row>
    <row r="48" spans="1:6" s="30" customFormat="1" ht="28.5" customHeight="1">
      <c r="A48" s="62"/>
      <c r="B48" s="38" t="s">
        <v>189</v>
      </c>
      <c r="C48" s="31" t="s">
        <v>77</v>
      </c>
      <c r="D48" s="61">
        <v>0.33333333333333331</v>
      </c>
      <c r="E48" s="63" t="s">
        <v>469</v>
      </c>
      <c r="F48" s="63" t="s">
        <v>469</v>
      </c>
    </row>
    <row r="49" spans="1:6" s="30" customFormat="1" ht="28.5" customHeight="1">
      <c r="A49" s="62"/>
      <c r="B49" s="38" t="s">
        <v>191</v>
      </c>
      <c r="C49" s="31" t="s">
        <v>77</v>
      </c>
      <c r="D49" s="61">
        <v>0.33333333333333331</v>
      </c>
      <c r="E49" s="61">
        <v>0.66666666666666696</v>
      </c>
      <c r="F49" s="61">
        <v>0.5</v>
      </c>
    </row>
    <row r="50" spans="1:6" s="30" customFormat="1" ht="28.5" customHeight="1">
      <c r="A50" s="62"/>
      <c r="B50" s="38" t="s">
        <v>111</v>
      </c>
      <c r="C50" s="31" t="s">
        <v>78</v>
      </c>
      <c r="D50" s="61">
        <v>0.33333333333333331</v>
      </c>
      <c r="E50" s="61">
        <v>0.66666666666666696</v>
      </c>
      <c r="F50" s="61">
        <v>0.5</v>
      </c>
    </row>
    <row r="51" spans="1:6" s="30" customFormat="1" ht="28.5" customHeight="1">
      <c r="A51" s="62"/>
      <c r="B51" s="38" t="s">
        <v>112</v>
      </c>
      <c r="C51" s="31" t="s">
        <v>78</v>
      </c>
      <c r="D51" s="61">
        <v>0.33333333333333331</v>
      </c>
      <c r="E51" s="61">
        <v>0.66666666666666696</v>
      </c>
      <c r="F51" s="61">
        <v>0.5</v>
      </c>
    </row>
    <row r="52" spans="1:6" s="30" customFormat="1" ht="28.5" customHeight="1">
      <c r="A52" s="62"/>
      <c r="B52" s="38" t="s">
        <v>79</v>
      </c>
      <c r="C52" s="31" t="s">
        <v>80</v>
      </c>
      <c r="D52" s="61">
        <v>0.5</v>
      </c>
      <c r="E52" s="63" t="s">
        <v>469</v>
      </c>
      <c r="F52" s="63" t="s">
        <v>469</v>
      </c>
    </row>
    <row r="53" spans="1:6" s="30" customFormat="1" ht="28.5" customHeight="1">
      <c r="A53" s="62"/>
      <c r="B53" s="38" t="s">
        <v>113</v>
      </c>
      <c r="C53" s="31" t="s">
        <v>78</v>
      </c>
      <c r="D53" s="61">
        <v>0.5</v>
      </c>
      <c r="E53" s="63" t="s">
        <v>469</v>
      </c>
      <c r="F53" s="63" t="s">
        <v>469</v>
      </c>
    </row>
    <row r="54" spans="1:6" s="30" customFormat="1" ht="28.5" customHeight="1">
      <c r="A54" s="62"/>
      <c r="B54" s="38" t="s">
        <v>483</v>
      </c>
      <c r="C54" s="31" t="s">
        <v>479</v>
      </c>
      <c r="D54" s="61">
        <v>0.33333333333333331</v>
      </c>
      <c r="E54" s="61">
        <v>0.66666666666666696</v>
      </c>
      <c r="F54" s="61">
        <v>0.5</v>
      </c>
    </row>
    <row r="55" spans="1:6" s="30" customFormat="1" ht="28.5" customHeight="1">
      <c r="A55" s="62"/>
      <c r="B55" s="38" t="s">
        <v>94</v>
      </c>
      <c r="C55" s="31" t="s">
        <v>81</v>
      </c>
      <c r="D55" s="61">
        <v>0.33333333333333331</v>
      </c>
      <c r="E55" s="63" t="s">
        <v>469</v>
      </c>
      <c r="F55" s="63" t="s">
        <v>469</v>
      </c>
    </row>
    <row r="56" spans="1:6" s="30" customFormat="1" ht="28.5" customHeight="1">
      <c r="A56" s="62"/>
      <c r="B56" s="38" t="s">
        <v>96</v>
      </c>
      <c r="C56" s="31" t="s">
        <v>69</v>
      </c>
      <c r="D56" s="61">
        <v>0.5</v>
      </c>
      <c r="E56" s="63" t="s">
        <v>469</v>
      </c>
      <c r="F56" s="63" t="s">
        <v>469</v>
      </c>
    </row>
    <row r="57" spans="1:6" s="30" customFormat="1" ht="28.5" customHeight="1">
      <c r="A57" s="62"/>
      <c r="B57" s="38" t="s">
        <v>97</v>
      </c>
      <c r="C57" s="31" t="s">
        <v>82</v>
      </c>
      <c r="D57" s="61">
        <v>0.33333333333333331</v>
      </c>
      <c r="E57" s="61">
        <v>0.66666666666666696</v>
      </c>
      <c r="F57" s="61">
        <v>0.5</v>
      </c>
    </row>
    <row r="58" spans="1:6" s="30" customFormat="1" ht="28.5" customHeight="1">
      <c r="A58" s="62"/>
      <c r="B58" s="38" t="s">
        <v>98</v>
      </c>
      <c r="C58" s="31" t="s">
        <v>83</v>
      </c>
      <c r="D58" s="61">
        <v>0.33333333333333331</v>
      </c>
      <c r="E58" s="63" t="s">
        <v>469</v>
      </c>
      <c r="F58" s="63" t="s">
        <v>469</v>
      </c>
    </row>
    <row r="59" spans="1:6" s="30" customFormat="1" ht="28.5" customHeight="1">
      <c r="A59" s="62"/>
      <c r="B59" s="38" t="s">
        <v>99</v>
      </c>
      <c r="C59" s="31" t="s">
        <v>84</v>
      </c>
      <c r="D59" s="61">
        <v>0.5</v>
      </c>
      <c r="E59" s="63" t="s">
        <v>469</v>
      </c>
      <c r="F59" s="63" t="s">
        <v>469</v>
      </c>
    </row>
    <row r="60" spans="1:6" s="30" customFormat="1" ht="28.5" customHeight="1">
      <c r="A60" s="62"/>
      <c r="B60" s="57" t="s">
        <v>100</v>
      </c>
      <c r="C60" s="31" t="s">
        <v>173</v>
      </c>
      <c r="D60" s="61">
        <v>0.33333333333333331</v>
      </c>
      <c r="E60" s="61">
        <v>0.66666666666666696</v>
      </c>
      <c r="F60" s="61">
        <v>0.5</v>
      </c>
    </row>
    <row r="61" spans="1:6" s="30" customFormat="1" ht="28.5" customHeight="1">
      <c r="A61" s="65"/>
      <c r="B61" s="58"/>
      <c r="C61" s="31" t="s">
        <v>85</v>
      </c>
      <c r="D61" s="61">
        <v>0.33333333333333331</v>
      </c>
      <c r="E61" s="61">
        <v>0.66666666666666696</v>
      </c>
      <c r="F61" s="61">
        <v>0.5</v>
      </c>
    </row>
    <row r="62" spans="1:6" s="30" customFormat="1" ht="28.5" customHeight="1">
      <c r="A62" s="66" t="s">
        <v>176</v>
      </c>
      <c r="B62" s="51" t="s">
        <v>177</v>
      </c>
      <c r="C62" s="31"/>
      <c r="D62" s="61" t="s">
        <v>195</v>
      </c>
      <c r="E62" s="63" t="s">
        <v>469</v>
      </c>
      <c r="F62" s="63" t="s">
        <v>469</v>
      </c>
    </row>
    <row r="63" spans="1:6" ht="28.5" customHeight="1">
      <c r="A63" s="46"/>
      <c r="B63" s="46"/>
    </row>
    <row r="64" spans="1:6" ht="28.5" customHeight="1">
      <c r="A64" s="46"/>
      <c r="B64" s="46"/>
    </row>
    <row r="65" spans="1:2" ht="28.5" customHeight="1">
      <c r="A65" s="46"/>
      <c r="B65" s="46"/>
    </row>
    <row r="66" spans="1:2" ht="28.5" customHeight="1">
      <c r="A66" s="46"/>
      <c r="B66" s="46"/>
    </row>
    <row r="67" spans="1:2" ht="28.5" customHeight="1">
      <c r="A67" s="46"/>
      <c r="B67" s="46"/>
    </row>
    <row r="68" spans="1:2" ht="28.5" customHeight="1">
      <c r="A68" s="46"/>
      <c r="B68" s="46"/>
    </row>
    <row r="69" spans="1:2" ht="28.5" customHeight="1">
      <c r="A69" s="46"/>
      <c r="B69" s="46"/>
    </row>
    <row r="70" spans="1:2" ht="28.5" customHeight="1">
      <c r="A70" s="46"/>
      <c r="B70" s="46"/>
    </row>
    <row r="71" spans="1:2" ht="28.5" customHeight="1">
      <c r="A71" s="46"/>
      <c r="B71" s="46"/>
    </row>
    <row r="72" spans="1:2" ht="28.5" customHeight="1">
      <c r="A72" s="46"/>
      <c r="B72" s="46"/>
    </row>
    <row r="73" spans="1:2" ht="28.5" customHeight="1">
      <c r="A73" s="46"/>
      <c r="B73" s="46"/>
    </row>
    <row r="74" spans="1:2" ht="28.5" customHeight="1">
      <c r="A74" s="46"/>
      <c r="B74" s="46"/>
    </row>
    <row r="75" spans="1:2" ht="28.5" customHeight="1">
      <c r="A75" s="46"/>
      <c r="B75" s="46"/>
    </row>
    <row r="76" spans="1:2" ht="28.5" customHeight="1">
      <c r="A76" s="46"/>
      <c r="B76" s="46"/>
    </row>
    <row r="77" spans="1:2" ht="28.5" customHeight="1">
      <c r="A77" s="60"/>
      <c r="B77" s="60"/>
    </row>
    <row r="78" spans="1:2" ht="28.5" customHeight="1">
      <c r="A78" s="60"/>
      <c r="B78" s="60"/>
    </row>
    <row r="79" spans="1:2" ht="28.5" customHeight="1">
      <c r="A79" s="60"/>
      <c r="B79" s="60"/>
    </row>
    <row r="80" spans="1:2" ht="28.5" customHeight="1">
      <c r="A80" s="60"/>
      <c r="B80" s="60"/>
    </row>
    <row r="81" spans="1:2" ht="28.5" customHeight="1">
      <c r="A81" s="60"/>
      <c r="B81" s="60"/>
    </row>
    <row r="82" spans="1:2" ht="28.5" customHeight="1">
      <c r="A82" s="60"/>
      <c r="B82" s="60"/>
    </row>
    <row r="83" spans="1:2" ht="28.5" customHeight="1">
      <c r="A83" s="60"/>
      <c r="B83" s="60"/>
    </row>
    <row r="84" spans="1:2" ht="28.5" customHeight="1">
      <c r="A84" s="60"/>
      <c r="B84" s="60"/>
    </row>
    <row r="85" spans="1:2" ht="28.5" customHeight="1">
      <c r="A85" s="60"/>
      <c r="B85" s="60"/>
    </row>
    <row r="86" spans="1:2" ht="28.5" customHeight="1">
      <c r="A86" s="60"/>
      <c r="B86" s="60"/>
    </row>
    <row r="87" spans="1:2" ht="28.5" customHeight="1">
      <c r="A87" s="60"/>
      <c r="B87" s="60"/>
    </row>
    <row r="88" spans="1:2" ht="28.5" customHeight="1">
      <c r="A88" s="60"/>
      <c r="B88" s="60"/>
    </row>
    <row r="89" spans="1:2" ht="28.5" customHeight="1">
      <c r="A89" s="60"/>
      <c r="B89" s="60"/>
    </row>
    <row r="90" spans="1:2" ht="28.5" customHeight="1">
      <c r="A90" s="60"/>
      <c r="B90" s="60"/>
    </row>
    <row r="91" spans="1:2" ht="28.5" customHeight="1">
      <c r="A91" s="60"/>
      <c r="B91" s="60"/>
    </row>
    <row r="92" spans="1:2" ht="28.5" customHeight="1">
      <c r="A92" s="60"/>
      <c r="B92" s="60"/>
    </row>
    <row r="93" spans="1:2" ht="28.5" customHeight="1">
      <c r="A93" s="60"/>
      <c r="B93" s="60"/>
    </row>
    <row r="94" spans="1:2" ht="28.5" customHeight="1">
      <c r="A94" s="60"/>
      <c r="B94" s="60"/>
    </row>
    <row r="95" spans="1:2" ht="28.5" customHeight="1">
      <c r="A95" s="60"/>
      <c r="B95" s="60"/>
    </row>
    <row r="96" spans="1:2" ht="28.5" customHeight="1">
      <c r="A96" s="60"/>
      <c r="B96" s="60"/>
    </row>
    <row r="97" spans="1:2" ht="28.5" customHeight="1">
      <c r="A97" s="60"/>
      <c r="B97" s="60"/>
    </row>
    <row r="98" spans="1:2" ht="28.5" customHeight="1">
      <c r="A98" s="60"/>
      <c r="B98" s="60"/>
    </row>
    <row r="99" spans="1:2" ht="28.5" customHeight="1">
      <c r="A99" s="60"/>
      <c r="B99" s="60"/>
    </row>
    <row r="100" spans="1:2" ht="28.5" customHeight="1">
      <c r="A100" s="60"/>
      <c r="B100" s="60"/>
    </row>
    <row r="101" spans="1:2" ht="28.5" customHeight="1">
      <c r="A101" s="60"/>
      <c r="B101" s="60"/>
    </row>
    <row r="102" spans="1:2" ht="28.5" customHeight="1">
      <c r="A102" s="60"/>
      <c r="B102" s="60"/>
    </row>
    <row r="103" spans="1:2" ht="28.5" customHeight="1">
      <c r="A103" s="60"/>
      <c r="B103" s="60"/>
    </row>
    <row r="104" spans="1:2" ht="28.5" customHeight="1">
      <c r="A104" s="60"/>
      <c r="B104" s="60"/>
    </row>
  </sheetData>
  <autoFilter ref="A2:F62" xr:uid="{00000000-0009-0000-0000-00001F000000}"/>
  <customSheetViews>
    <customSheetView guid="{9B008D34-F000-412D-B848-95502D7DC370}" fitToPage="1" showAutoFilter="1" state="hidden">
      <pane xSplit="2" ySplit="2" topLeftCell="C51" activePane="bottomRight" state="frozen"/>
      <selection pane="bottomRight" activeCell="L51" sqref="L51"/>
      <pageMargins left="0.59055118110236227" right="0.59055118110236227" top="0.59055118110236227" bottom="0.59055118110236227" header="0.39370078740157483" footer="0.31496062992125984"/>
      <printOptions horizontalCentered="1"/>
      <pageSetup paperSize="9" scale="78" fitToHeight="0" orientation="portrait" blackAndWhite="1" r:id="rId1"/>
      <autoFilter ref="A2:F62" xr:uid="{4F69BB8A-B244-481F-BA68-B53DAF5A8FAE}"/>
    </customSheetView>
  </customSheetViews>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J68"/>
  <sheetViews>
    <sheetView view="pageBreakPreview" zoomScale="70" zoomScaleNormal="70" zoomScaleSheetLayoutView="70" workbookViewId="0">
      <selection activeCell="L28" sqref="L28"/>
    </sheetView>
  </sheetViews>
  <sheetFormatPr defaultRowHeight="13.5" outlineLevelCol="1"/>
  <cols>
    <col min="1" max="1" width="25.5" style="161" customWidth="1"/>
    <col min="2" max="2" width="39" customWidth="1"/>
    <col min="3" max="4" width="36.625" style="270" hidden="1" customWidth="1" outlineLevel="1"/>
    <col min="5" max="5" width="51.625" customWidth="1" collapsed="1"/>
    <col min="6" max="6" width="37.375" customWidth="1"/>
    <col min="7" max="7" width="19.875" style="169" hidden="1" customWidth="1" outlineLevel="1"/>
    <col min="8" max="8" width="9.625" bestFit="1" customWidth="1" collapsed="1"/>
    <col min="9" max="9" width="4.25" bestFit="1" customWidth="1"/>
    <col min="10" max="10" width="9.875" style="176" bestFit="1" customWidth="1"/>
  </cols>
  <sheetData>
    <row r="1" spans="1:9" ht="18.75" customHeight="1">
      <c r="A1" s="136"/>
      <c r="B1" s="136" t="s">
        <v>219</v>
      </c>
      <c r="C1" s="164" t="s">
        <v>456</v>
      </c>
      <c r="D1" s="164" t="s">
        <v>457</v>
      </c>
      <c r="E1" s="137" t="s">
        <v>220</v>
      </c>
      <c r="F1" s="151" t="s">
        <v>372</v>
      </c>
      <c r="G1" s="171" t="s">
        <v>458</v>
      </c>
      <c r="H1" s="630" t="s">
        <v>463</v>
      </c>
      <c r="I1" s="631"/>
    </row>
    <row r="2" spans="1:9" ht="18.75" customHeight="1">
      <c r="A2" s="138" t="s">
        <v>221</v>
      </c>
      <c r="B2" s="221" t="s">
        <v>222</v>
      </c>
      <c r="C2" s="226" t="s">
        <v>412</v>
      </c>
      <c r="D2" s="226" t="s">
        <v>494</v>
      </c>
      <c r="E2" s="221" t="s">
        <v>223</v>
      </c>
      <c r="F2" s="227" t="s">
        <v>224</v>
      </c>
      <c r="G2" s="228" t="str">
        <f>D2&amp;F2</f>
        <v>_１_ア_小児初期救急センター運営事業ア　都道府県が実施する事業</v>
      </c>
      <c r="H2" s="229" t="s">
        <v>225</v>
      </c>
      <c r="I2" s="230" t="s">
        <v>226</v>
      </c>
    </row>
    <row r="3" spans="1:9" ht="84.75" customHeight="1">
      <c r="A3" s="142"/>
      <c r="B3" s="222"/>
      <c r="C3" s="231"/>
      <c r="D3" s="231" t="str">
        <f>D2</f>
        <v>_１_ア_小児初期救急センター運営事業</v>
      </c>
      <c r="E3" s="222"/>
      <c r="F3" s="227" t="s">
        <v>227</v>
      </c>
      <c r="G3" s="228"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2" t="s">
        <v>228</v>
      </c>
      <c r="I3" s="233" t="s">
        <v>229</v>
      </c>
    </row>
    <row r="4" spans="1:9" ht="18.75" customHeight="1">
      <c r="A4" s="142"/>
      <c r="B4" s="139" t="s">
        <v>230</v>
      </c>
      <c r="C4" s="165" t="s">
        <v>413</v>
      </c>
      <c r="D4" s="165" t="s">
        <v>484</v>
      </c>
      <c r="E4" s="140" t="s">
        <v>231</v>
      </c>
      <c r="F4" s="141" t="s">
        <v>224</v>
      </c>
      <c r="G4" s="172" t="str">
        <f t="shared" si="0"/>
        <v>_１_イ_共同利用型病院運営事業ア　都道府県が実施する事業</v>
      </c>
      <c r="H4" s="189" t="s">
        <v>232</v>
      </c>
      <c r="I4" s="190" t="s">
        <v>233</v>
      </c>
    </row>
    <row r="5" spans="1:9" ht="51" customHeight="1">
      <c r="A5" s="142"/>
      <c r="B5" s="143"/>
      <c r="C5" s="166"/>
      <c r="D5" s="166" t="str">
        <f>D4</f>
        <v>_１_イ_共同利用型病院運営事業</v>
      </c>
      <c r="E5" s="144"/>
      <c r="F5" s="141" t="s">
        <v>234</v>
      </c>
      <c r="G5" s="172" t="str">
        <f t="shared" si="0"/>
        <v>_１_イ_共同利用型病院運営事業イ　市町村が実施する事業、又は都道府県、市町村以外の者が実施する事業に対し市町村が行う補助事業に対して都道府県が補助する事業</v>
      </c>
      <c r="H5" s="189" t="s">
        <v>235</v>
      </c>
      <c r="I5" s="190" t="s">
        <v>236</v>
      </c>
    </row>
    <row r="6" spans="1:9" ht="18.75" customHeight="1">
      <c r="A6" s="142"/>
      <c r="B6" s="221" t="s">
        <v>237</v>
      </c>
      <c r="C6" s="226" t="s">
        <v>414</v>
      </c>
      <c r="D6" s="226" t="s">
        <v>495</v>
      </c>
      <c r="E6" s="221" t="s">
        <v>238</v>
      </c>
      <c r="F6" s="227" t="s">
        <v>224</v>
      </c>
      <c r="G6" s="228" t="str">
        <f t="shared" si="0"/>
        <v>_１_ウ_ヘリコプター等添乗医師等確保事業ア　都道府県が実施する事業</v>
      </c>
      <c r="H6" s="232" t="s">
        <v>239</v>
      </c>
      <c r="I6" s="233" t="s">
        <v>233</v>
      </c>
    </row>
    <row r="7" spans="1:9" ht="69.75" customHeight="1">
      <c r="A7" s="142"/>
      <c r="B7" s="222"/>
      <c r="C7" s="231"/>
      <c r="D7" s="231" t="str">
        <f>D6</f>
        <v>_１_ウ_ヘリコプター等添乗医師等確保事業</v>
      </c>
      <c r="E7" s="222"/>
      <c r="F7" s="227" t="s">
        <v>234</v>
      </c>
      <c r="G7" s="228" t="str">
        <f t="shared" si="0"/>
        <v>_１_ウ_ヘリコプター等添乗医師等確保事業イ　市町村が実施する事業、又は都道府県、市町村以外の者が実施する事業に対し市町村が行う補助事業に対して都道府県が補助する事業</v>
      </c>
      <c r="H7" s="232" t="s">
        <v>240</v>
      </c>
      <c r="I7" s="233" t="s">
        <v>236</v>
      </c>
    </row>
    <row r="8" spans="1:9" ht="18.75" customHeight="1">
      <c r="A8" s="142"/>
      <c r="B8" s="139" t="s">
        <v>241</v>
      </c>
      <c r="C8" s="165" t="s">
        <v>409</v>
      </c>
      <c r="D8" s="165" t="s">
        <v>449</v>
      </c>
      <c r="E8" s="145" t="s">
        <v>242</v>
      </c>
      <c r="F8" s="141" t="s">
        <v>243</v>
      </c>
      <c r="G8" s="172" t="str">
        <f t="shared" si="0"/>
        <v>_１_ク_自動体外式除細動器_ＡＥＤ_の普及啓発事業―</v>
      </c>
      <c r="H8" s="191" t="s">
        <v>244</v>
      </c>
      <c r="I8" s="192" t="s">
        <v>226</v>
      </c>
    </row>
    <row r="9" spans="1:9" ht="40.5" customHeight="1">
      <c r="A9" s="142"/>
      <c r="B9" s="146"/>
      <c r="C9" s="167" t="s">
        <v>410</v>
      </c>
      <c r="D9" s="167" t="s">
        <v>450</v>
      </c>
      <c r="E9" s="145" t="s">
        <v>245</v>
      </c>
      <c r="F9" s="141" t="s">
        <v>243</v>
      </c>
      <c r="G9" s="172" t="str">
        <f t="shared" si="0"/>
        <v>_１_ケ_救急医療情報センター_広域災害・救急医療情報システム_運営事業―</v>
      </c>
      <c r="H9" s="193" t="s">
        <v>244</v>
      </c>
      <c r="I9" s="194" t="s">
        <v>226</v>
      </c>
    </row>
    <row r="10" spans="1:9" ht="18.75" customHeight="1">
      <c r="A10" s="142"/>
      <c r="B10" s="143"/>
      <c r="C10" s="166" t="s">
        <v>415</v>
      </c>
      <c r="D10" s="166" t="s">
        <v>485</v>
      </c>
      <c r="E10" s="145" t="s">
        <v>246</v>
      </c>
      <c r="F10" s="141" t="s">
        <v>243</v>
      </c>
      <c r="G10" s="172" t="str">
        <f t="shared" si="0"/>
        <v>_１_コ_救急・周産期医療情報システム機能強化事業―</v>
      </c>
      <c r="H10" s="195" t="s">
        <v>244</v>
      </c>
      <c r="I10" s="196" t="s">
        <v>226</v>
      </c>
    </row>
    <row r="11" spans="1:9" ht="18.75" customHeight="1">
      <c r="A11" s="142"/>
      <c r="B11" s="223" t="s">
        <v>247</v>
      </c>
      <c r="C11" s="234" t="s">
        <v>416</v>
      </c>
      <c r="D11" s="234" t="s">
        <v>496</v>
      </c>
      <c r="E11" s="223" t="s">
        <v>248</v>
      </c>
      <c r="F11" s="227" t="s">
        <v>243</v>
      </c>
      <c r="G11" s="228" t="str">
        <f t="shared" si="0"/>
        <v>_１_エ_救命救急センター運営事業―</v>
      </c>
      <c r="H11" s="232" t="s">
        <v>249</v>
      </c>
      <c r="I11" s="233" t="s">
        <v>250</v>
      </c>
    </row>
    <row r="12" spans="1:9" ht="36.75" customHeight="1">
      <c r="A12" s="142"/>
      <c r="B12" s="139" t="s">
        <v>251</v>
      </c>
      <c r="C12" s="165" t="s">
        <v>417</v>
      </c>
      <c r="D12" s="165" t="s">
        <v>497</v>
      </c>
      <c r="E12" s="140" t="s">
        <v>252</v>
      </c>
      <c r="F12" s="141" t="s">
        <v>224</v>
      </c>
      <c r="G12" s="172" t="str">
        <f t="shared" si="0"/>
        <v>_１_オ_小児救命救急センター運営事業ア　都道府県が実施する事業</v>
      </c>
      <c r="H12" s="189" t="s">
        <v>253</v>
      </c>
      <c r="I12" s="190" t="s">
        <v>226</v>
      </c>
    </row>
    <row r="13" spans="1:9" ht="36.75" customHeight="1">
      <c r="A13" s="142"/>
      <c r="B13" s="146"/>
      <c r="C13" s="167"/>
      <c r="D13" s="167" t="s">
        <v>451</v>
      </c>
      <c r="E13" s="245"/>
      <c r="F13" s="141" t="s">
        <v>255</v>
      </c>
      <c r="G13" s="172" t="str">
        <f t="shared" ref="G13:G15" si="1">D13&amp;F13</f>
        <v>_１_オ_小児救命救急センター運営事業イ　都道府県が補助する事業</v>
      </c>
      <c r="H13" s="189" t="s">
        <v>256</v>
      </c>
      <c r="I13" s="190" t="s">
        <v>257</v>
      </c>
    </row>
    <row r="14" spans="1:9" ht="36.75" customHeight="1">
      <c r="A14" s="142"/>
      <c r="B14" s="146"/>
      <c r="C14" s="167"/>
      <c r="D14" s="167" t="s">
        <v>451</v>
      </c>
      <c r="E14" s="144"/>
      <c r="F14" s="141" t="s">
        <v>258</v>
      </c>
      <c r="G14" s="172" t="str">
        <f t="shared" si="1"/>
        <v>_１_オ_小児救命救急センター運営事業ウ　都道府県、市町村以外の者が実施する事業に対し市町村が行う補助事業に対して都道府県が補助する事業</v>
      </c>
      <c r="H14" s="189" t="s">
        <v>259</v>
      </c>
      <c r="I14" s="190" t="s">
        <v>260</v>
      </c>
    </row>
    <row r="15" spans="1:9" ht="36.75" customHeight="1">
      <c r="A15" s="142"/>
      <c r="B15" s="146"/>
      <c r="C15" s="167" t="s">
        <v>418</v>
      </c>
      <c r="D15" s="167" t="s">
        <v>498</v>
      </c>
      <c r="E15" s="140" t="s">
        <v>254</v>
      </c>
      <c r="F15" s="141" t="s">
        <v>224</v>
      </c>
      <c r="G15" s="172" t="str">
        <f t="shared" si="1"/>
        <v>_１_サ_救急患者退院コーディネーター事業ア　都道府県が実施する事業</v>
      </c>
      <c r="H15" s="189" t="s">
        <v>253</v>
      </c>
      <c r="I15" s="190" t="s">
        <v>226</v>
      </c>
    </row>
    <row r="16" spans="1:9" ht="36.75" customHeight="1">
      <c r="A16" s="142"/>
      <c r="B16" s="146"/>
      <c r="C16" s="167"/>
      <c r="D16" s="167" t="s">
        <v>452</v>
      </c>
      <c r="E16" s="245"/>
      <c r="F16" s="141" t="s">
        <v>255</v>
      </c>
      <c r="G16" s="172" t="str">
        <f t="shared" ref="G16" si="2">D16&amp;F16</f>
        <v>_１_サ_救急患者退院コーディネーター事業イ　都道府県が補助する事業</v>
      </c>
      <c r="H16" s="189" t="s">
        <v>256</v>
      </c>
      <c r="I16" s="190" t="s">
        <v>257</v>
      </c>
    </row>
    <row r="17" spans="1:9" ht="36.75" customHeight="1">
      <c r="A17" s="142"/>
      <c r="B17" s="143"/>
      <c r="C17" s="166"/>
      <c r="D17" s="166" t="str">
        <f>D15</f>
        <v>_１_サ_救急患者退院コーディネーター事業</v>
      </c>
      <c r="E17" s="144"/>
      <c r="F17" s="141" t="s">
        <v>258</v>
      </c>
      <c r="G17" s="172" t="str">
        <f t="shared" si="0"/>
        <v>_１_サ_救急患者退院コーディネーター事業ウ　都道府県、市町村以外の者が実施する事業に対し市町村が行う補助事業に対して都道府県が補助する事業</v>
      </c>
      <c r="H17" s="189" t="s">
        <v>259</v>
      </c>
      <c r="I17" s="190" t="s">
        <v>260</v>
      </c>
    </row>
    <row r="18" spans="1:9" ht="18.75" customHeight="1">
      <c r="A18" s="142"/>
      <c r="B18" s="221" t="s">
        <v>261</v>
      </c>
      <c r="C18" s="226" t="s">
        <v>419</v>
      </c>
      <c r="D18" s="226" t="s">
        <v>499</v>
      </c>
      <c r="E18" s="221" t="s">
        <v>262</v>
      </c>
      <c r="F18" s="227" t="s">
        <v>263</v>
      </c>
      <c r="G18" s="228" t="str">
        <f t="shared" si="0"/>
        <v>_１_カ_ドクターヘリ導入促進事業ア　都道府県又は広域連合が実施する事業</v>
      </c>
      <c r="H18" s="232" t="s">
        <v>264</v>
      </c>
      <c r="I18" s="233" t="s">
        <v>226</v>
      </c>
    </row>
    <row r="19" spans="1:9" ht="18.75" customHeight="1">
      <c r="A19" s="142"/>
      <c r="B19" s="222"/>
      <c r="C19" s="231"/>
      <c r="D19" s="231" t="str">
        <f>D18</f>
        <v>_１_カ_ドクターヘリ導入促進事業</v>
      </c>
      <c r="E19" s="222"/>
      <c r="F19" s="227" t="s">
        <v>265</v>
      </c>
      <c r="G19" s="228" t="str">
        <f t="shared" si="0"/>
        <v>_１_カ_ドクターヘリ導入促進事業イ　都道府県又は広域連合が補助する事業</v>
      </c>
      <c r="H19" s="232" t="s">
        <v>266</v>
      </c>
      <c r="I19" s="233" t="s">
        <v>267</v>
      </c>
    </row>
    <row r="20" spans="1:9" ht="18.75" customHeight="1">
      <c r="A20" s="142"/>
      <c r="B20" s="139" t="s">
        <v>268</v>
      </c>
      <c r="C20" s="165" t="s">
        <v>420</v>
      </c>
      <c r="D20" s="165" t="s">
        <v>500</v>
      </c>
      <c r="E20" s="140" t="s">
        <v>269</v>
      </c>
      <c r="F20" s="141" t="s">
        <v>224</v>
      </c>
      <c r="G20" s="172" t="str">
        <f t="shared" si="0"/>
        <v>_１_キ_救急救命士病院実習受入促進事業ア　都道府県が実施する事業</v>
      </c>
      <c r="H20" s="189" t="s">
        <v>270</v>
      </c>
      <c r="I20" s="190" t="s">
        <v>226</v>
      </c>
    </row>
    <row r="21" spans="1:9" ht="18.75" customHeight="1">
      <c r="A21" s="148"/>
      <c r="B21" s="143"/>
      <c r="C21" s="166"/>
      <c r="D21" s="166" t="str">
        <f>D20</f>
        <v>_１_キ_救急救命士病院実習受入促進事業</v>
      </c>
      <c r="E21" s="144"/>
      <c r="F21" s="141" t="s">
        <v>255</v>
      </c>
      <c r="G21" s="172" t="str">
        <f t="shared" si="0"/>
        <v>_１_キ_救急救命士病院実習受入促進事業イ　都道府県が補助する事業</v>
      </c>
      <c r="H21" s="189" t="s">
        <v>271</v>
      </c>
      <c r="I21" s="190" t="s">
        <v>267</v>
      </c>
    </row>
    <row r="22" spans="1:9" ht="18.75" customHeight="1">
      <c r="A22" s="138" t="s">
        <v>272</v>
      </c>
      <c r="B22" s="223" t="s">
        <v>273</v>
      </c>
      <c r="C22" s="234" t="s">
        <v>421</v>
      </c>
      <c r="D22" s="234" t="s">
        <v>486</v>
      </c>
      <c r="E22" s="223" t="s">
        <v>274</v>
      </c>
      <c r="F22" s="227" t="s">
        <v>243</v>
      </c>
      <c r="G22" s="228" t="str">
        <f t="shared" si="0"/>
        <v>_２_ア_周産期医療対策事業―</v>
      </c>
      <c r="H22" s="232" t="s">
        <v>275</v>
      </c>
      <c r="I22" s="233" t="s">
        <v>226</v>
      </c>
    </row>
    <row r="23" spans="1:9" ht="18.75" customHeight="1">
      <c r="A23" s="142"/>
      <c r="B23" s="139" t="s">
        <v>276</v>
      </c>
      <c r="C23" s="165" t="s">
        <v>422</v>
      </c>
      <c r="D23" s="165" t="s">
        <v>501</v>
      </c>
      <c r="E23" s="140" t="s">
        <v>277</v>
      </c>
      <c r="F23" s="141" t="s">
        <v>224</v>
      </c>
      <c r="G23" s="172" t="str">
        <f t="shared" si="0"/>
        <v>_２_イ_周産期母子医療センター運営事業ア　都道府県が実施する事業</v>
      </c>
      <c r="H23" s="189" t="s">
        <v>278</v>
      </c>
      <c r="I23" s="190" t="s">
        <v>226</v>
      </c>
    </row>
    <row r="24" spans="1:9" ht="18.75" customHeight="1">
      <c r="A24" s="142"/>
      <c r="B24" s="143"/>
      <c r="C24" s="166"/>
      <c r="D24" s="166" t="str">
        <f>D23</f>
        <v>_２_イ_周産期母子医療センター運営事業</v>
      </c>
      <c r="E24" s="144"/>
      <c r="F24" s="141" t="s">
        <v>255</v>
      </c>
      <c r="G24" s="172" t="str">
        <f t="shared" si="0"/>
        <v>_２_イ_周産期母子医療センター運営事業イ　都道府県が補助する事業</v>
      </c>
      <c r="H24" s="189" t="s">
        <v>279</v>
      </c>
      <c r="I24" s="190" t="s">
        <v>257</v>
      </c>
    </row>
    <row r="25" spans="1:9" ht="35.25" customHeight="1">
      <c r="A25" s="142"/>
      <c r="B25" s="221" t="s">
        <v>280</v>
      </c>
      <c r="C25" s="226" t="s">
        <v>465</v>
      </c>
      <c r="D25" s="226" t="s">
        <v>466</v>
      </c>
      <c r="E25" s="221" t="s">
        <v>281</v>
      </c>
      <c r="F25" s="227" t="s">
        <v>224</v>
      </c>
      <c r="G25" s="228" t="str">
        <f t="shared" si="0"/>
        <v>_２_ウ_ＮＩＣＵ等長期入院児支援事業_ア_地域療育支援施設運営事業_イ_日中一時支援事業ア　都道府県が実施する事業</v>
      </c>
      <c r="H25" s="232" t="s">
        <v>282</v>
      </c>
      <c r="I25" s="233" t="s">
        <v>226</v>
      </c>
    </row>
    <row r="26" spans="1:9" ht="18.75" customHeight="1">
      <c r="A26" s="142"/>
      <c r="B26" s="222"/>
      <c r="C26" s="231"/>
      <c r="D26" s="231" t="str">
        <f>D25</f>
        <v>_２_ウ_ＮＩＣＵ等長期入院児支援事業_ア_地域療育支援施設運営事業_イ_日中一時支援事業</v>
      </c>
      <c r="E26" s="222"/>
      <c r="F26" s="227" t="s">
        <v>255</v>
      </c>
      <c r="G26" s="228" t="str">
        <f t="shared" si="0"/>
        <v>_２_ウ_ＮＩＣＵ等長期入院児支援事業_ア_地域療育支援施設運営事業_イ_日中一時支援事業イ　都道府県が補助する事業</v>
      </c>
      <c r="H26" s="232" t="s">
        <v>283</v>
      </c>
      <c r="I26" s="233" t="s">
        <v>257</v>
      </c>
    </row>
    <row r="27" spans="1:9" ht="33" customHeight="1">
      <c r="A27" s="142"/>
      <c r="B27" s="139" t="s">
        <v>284</v>
      </c>
      <c r="C27" s="165" t="str">
        <f>C25</f>
        <v>ＮＩＣＵ等長期入院児支援事業</v>
      </c>
      <c r="D27" s="165" t="str">
        <f>D26</f>
        <v>_２_ウ_ＮＩＣＵ等長期入院児支援事業_ア_地域療育支援施設運営事業_イ_日中一時支援事業</v>
      </c>
      <c r="E27" s="140" t="s">
        <v>285</v>
      </c>
      <c r="F27" s="141" t="s">
        <v>224</v>
      </c>
      <c r="G27" s="172" t="str">
        <f t="shared" si="0"/>
        <v>_２_ウ_ＮＩＣＵ等長期入院児支援事業_ア_地域療育支援施設運営事業_イ_日中一時支援事業ア　都道府県が実施する事業</v>
      </c>
      <c r="H27" s="189" t="s">
        <v>286</v>
      </c>
      <c r="I27" s="190" t="s">
        <v>226</v>
      </c>
    </row>
    <row r="28" spans="1:9" ht="18.75" customHeight="1">
      <c r="A28" s="148"/>
      <c r="B28" s="143"/>
      <c r="C28" s="166"/>
      <c r="D28" s="166" t="str">
        <f>D26</f>
        <v>_２_ウ_ＮＩＣＵ等長期入院児支援事業_ア_地域療育支援施設運営事業_イ_日中一時支援事業</v>
      </c>
      <c r="E28" s="144"/>
      <c r="F28" s="141" t="s">
        <v>255</v>
      </c>
      <c r="G28" s="172" t="str">
        <f t="shared" si="0"/>
        <v>_２_ウ_ＮＩＣＵ等長期入院児支援事業_ア_地域療育支援施設運営事業_イ_日中一時支援事業イ　都道府県が補助する事業</v>
      </c>
      <c r="H28" s="189" t="s">
        <v>287</v>
      </c>
      <c r="I28" s="190" t="s">
        <v>257</v>
      </c>
    </row>
    <row r="29" spans="1:9" ht="18.75" customHeight="1">
      <c r="A29" s="138" t="s">
        <v>288</v>
      </c>
      <c r="B29" s="221" t="s">
        <v>289</v>
      </c>
      <c r="C29" s="226" t="s">
        <v>423</v>
      </c>
      <c r="D29" s="226" t="s">
        <v>502</v>
      </c>
      <c r="E29" s="221" t="s">
        <v>290</v>
      </c>
      <c r="F29" s="227" t="s">
        <v>224</v>
      </c>
      <c r="G29" s="228" t="str">
        <f t="shared" si="0"/>
        <v>_３_ア_外国人看護師候補者就労研修支援事業ア　都道府県が実施する事業</v>
      </c>
      <c r="H29" s="232" t="s">
        <v>291</v>
      </c>
      <c r="I29" s="233" t="s">
        <v>292</v>
      </c>
    </row>
    <row r="30" spans="1:9" ht="18.75" customHeight="1">
      <c r="A30" s="142"/>
      <c r="B30" s="222"/>
      <c r="C30" s="231"/>
      <c r="D30" s="231" t="str">
        <f>D29</f>
        <v>_３_ア_外国人看護師候補者就労研修支援事業</v>
      </c>
      <c r="E30" s="222"/>
      <c r="F30" s="227" t="s">
        <v>255</v>
      </c>
      <c r="G30" s="228" t="str">
        <f t="shared" si="0"/>
        <v>_３_ア_外国人看護師候補者就労研修支援事業イ　都道府県が補助する事業</v>
      </c>
      <c r="H30" s="232" t="s">
        <v>293</v>
      </c>
      <c r="I30" s="233" t="s">
        <v>294</v>
      </c>
    </row>
    <row r="31" spans="1:9" ht="18.75" customHeight="1">
      <c r="A31" s="142"/>
      <c r="B31" s="147" t="s">
        <v>295</v>
      </c>
      <c r="C31" s="168" t="s">
        <v>424</v>
      </c>
      <c r="D31" s="168" t="s">
        <v>503</v>
      </c>
      <c r="E31" s="145" t="s">
        <v>296</v>
      </c>
      <c r="F31" s="141" t="s">
        <v>243</v>
      </c>
      <c r="G31" s="172" t="str">
        <f t="shared" si="0"/>
        <v>_３_イ_看護職員就業相談員派遣面接相談事業―</v>
      </c>
      <c r="H31" s="189" t="s">
        <v>297</v>
      </c>
      <c r="I31" s="190" t="s">
        <v>294</v>
      </c>
    </row>
    <row r="32" spans="1:9" ht="18.75" customHeight="1">
      <c r="A32" s="148"/>
      <c r="B32" s="223" t="s">
        <v>298</v>
      </c>
      <c r="C32" s="234" t="s">
        <v>475</v>
      </c>
      <c r="D32" s="234" t="s">
        <v>487</v>
      </c>
      <c r="E32" s="223" t="s">
        <v>299</v>
      </c>
      <c r="F32" s="227" t="s">
        <v>243</v>
      </c>
      <c r="G32" s="228" t="str">
        <f t="shared" si="0"/>
        <v>_３_ウ_助産師出向支援導入事業―</v>
      </c>
      <c r="H32" s="232" t="s">
        <v>300</v>
      </c>
      <c r="I32" s="233" t="s">
        <v>292</v>
      </c>
    </row>
    <row r="33" spans="1:9" ht="24" customHeight="1">
      <c r="A33" s="149" t="s">
        <v>301</v>
      </c>
      <c r="B33" s="147" t="s">
        <v>302</v>
      </c>
      <c r="C33" s="168" t="s">
        <v>427</v>
      </c>
      <c r="D33" s="168" t="s">
        <v>488</v>
      </c>
      <c r="E33" s="145" t="s">
        <v>303</v>
      </c>
      <c r="F33" s="141" t="s">
        <v>243</v>
      </c>
      <c r="G33" s="172" t="str">
        <f t="shared" si="0"/>
        <v>_４_歯科医療安全管理体制推進特別事業―</v>
      </c>
      <c r="H33" s="189" t="s">
        <v>304</v>
      </c>
      <c r="I33" s="190" t="s">
        <v>292</v>
      </c>
    </row>
    <row r="34" spans="1:9" ht="42.75" customHeight="1">
      <c r="A34" s="149" t="s">
        <v>305</v>
      </c>
      <c r="B34" s="223" t="s">
        <v>302</v>
      </c>
      <c r="C34" s="234" t="s">
        <v>469</v>
      </c>
      <c r="D34" s="234" t="s">
        <v>468</v>
      </c>
      <c r="E34" s="223" t="s">
        <v>305</v>
      </c>
      <c r="F34" s="227" t="s">
        <v>243</v>
      </c>
      <c r="G34" s="228" t="str">
        <f>D34&amp;F34</f>
        <v>_５_院内感染地域支援ネットワ_ク事業―</v>
      </c>
      <c r="H34" s="232" t="s">
        <v>306</v>
      </c>
      <c r="I34" s="233" t="s">
        <v>226</v>
      </c>
    </row>
    <row r="35" spans="1:9" ht="24" customHeight="1">
      <c r="A35" s="149" t="s">
        <v>307</v>
      </c>
      <c r="B35" s="147" t="s">
        <v>302</v>
      </c>
      <c r="C35" s="168" t="s">
        <v>426</v>
      </c>
      <c r="D35" s="168" t="s">
        <v>504</v>
      </c>
      <c r="E35" s="145" t="s">
        <v>308</v>
      </c>
      <c r="F35" s="141" t="s">
        <v>243</v>
      </c>
      <c r="G35" s="172" t="str">
        <f t="shared" si="0"/>
        <v>_６_医療連携体制推進事業―</v>
      </c>
      <c r="H35" s="189" t="s">
        <v>309</v>
      </c>
      <c r="I35" s="190" t="s">
        <v>226</v>
      </c>
    </row>
    <row r="36" spans="1:9" ht="57.75" customHeight="1">
      <c r="A36" s="138" t="s">
        <v>310</v>
      </c>
      <c r="B36" s="221" t="s">
        <v>311</v>
      </c>
      <c r="C36" s="226" t="s">
        <v>425</v>
      </c>
      <c r="D36" s="226" t="s">
        <v>505</v>
      </c>
      <c r="E36" s="223" t="s">
        <v>312</v>
      </c>
      <c r="F36" s="227" t="s">
        <v>243</v>
      </c>
      <c r="G36" s="228" t="str">
        <f t="shared" si="0"/>
        <v>_７_ア_ア_休日夜間急患センター設備整備事業―</v>
      </c>
      <c r="H36" s="235" t="s">
        <v>313</v>
      </c>
      <c r="I36" s="236" t="s">
        <v>250</v>
      </c>
    </row>
    <row r="37" spans="1:9" ht="24" customHeight="1">
      <c r="A37" s="142"/>
      <c r="B37" s="224"/>
      <c r="C37" s="237" t="s">
        <v>439</v>
      </c>
      <c r="D37" s="237" t="s">
        <v>506</v>
      </c>
      <c r="E37" s="223" t="s">
        <v>314</v>
      </c>
      <c r="F37" s="227" t="s">
        <v>243</v>
      </c>
      <c r="G37" s="228" t="str">
        <f t="shared" si="0"/>
        <v>_７_ア_イ_小児初期救急センター設備整備事業―</v>
      </c>
      <c r="H37" s="238" t="s">
        <v>313</v>
      </c>
      <c r="I37" s="239" t="s">
        <v>250</v>
      </c>
    </row>
    <row r="38" spans="1:9" ht="24" customHeight="1">
      <c r="A38" s="142"/>
      <c r="B38" s="224"/>
      <c r="C38" s="237" t="s">
        <v>438</v>
      </c>
      <c r="D38" s="237" t="s">
        <v>489</v>
      </c>
      <c r="E38" s="223" t="s">
        <v>315</v>
      </c>
      <c r="F38" s="227" t="s">
        <v>243</v>
      </c>
      <c r="G38" s="228" t="str">
        <f t="shared" si="0"/>
        <v>_７_ア_エ_救命救急センター設備整備事業―</v>
      </c>
      <c r="H38" s="238" t="s">
        <v>313</v>
      </c>
      <c r="I38" s="239" t="s">
        <v>250</v>
      </c>
    </row>
    <row r="39" spans="1:9" ht="24" customHeight="1">
      <c r="A39" s="142"/>
      <c r="B39" s="224"/>
      <c r="C39" s="237" t="s">
        <v>437</v>
      </c>
      <c r="D39" s="237" t="s">
        <v>507</v>
      </c>
      <c r="E39" s="223" t="s">
        <v>316</v>
      </c>
      <c r="F39" s="227" t="s">
        <v>243</v>
      </c>
      <c r="G39" s="228" t="str">
        <f t="shared" si="0"/>
        <v>_７_ア_オ_高度救命救急センター設備整備事業―</v>
      </c>
      <c r="H39" s="238" t="s">
        <v>313</v>
      </c>
      <c r="I39" s="239" t="s">
        <v>250</v>
      </c>
    </row>
    <row r="40" spans="1:9" ht="24" customHeight="1">
      <c r="A40" s="142"/>
      <c r="B40" s="224"/>
      <c r="C40" s="237" t="s">
        <v>436</v>
      </c>
      <c r="D40" s="237" t="s">
        <v>508</v>
      </c>
      <c r="E40" s="223" t="s">
        <v>317</v>
      </c>
      <c r="F40" s="227" t="s">
        <v>243</v>
      </c>
      <c r="G40" s="228" t="str">
        <f t="shared" si="0"/>
        <v>_７_ア_カ_小児救急医療拠点病院設備整備事業―</v>
      </c>
      <c r="H40" s="238" t="s">
        <v>313</v>
      </c>
      <c r="I40" s="239" t="s">
        <v>250</v>
      </c>
    </row>
    <row r="41" spans="1:9" ht="24" customHeight="1">
      <c r="A41" s="142"/>
      <c r="B41" s="224"/>
      <c r="C41" s="237" t="s">
        <v>428</v>
      </c>
      <c r="D41" s="237" t="s">
        <v>490</v>
      </c>
      <c r="E41" s="223" t="s">
        <v>318</v>
      </c>
      <c r="F41" s="227" t="s">
        <v>243</v>
      </c>
      <c r="G41" s="228" t="str">
        <f t="shared" si="0"/>
        <v>_７_イ_小児救急遠隔医療設備整備事業―</v>
      </c>
      <c r="H41" s="238" t="s">
        <v>313</v>
      </c>
      <c r="I41" s="239" t="s">
        <v>250</v>
      </c>
    </row>
    <row r="42" spans="1:9" ht="24" customHeight="1">
      <c r="A42" s="142"/>
      <c r="B42" s="224"/>
      <c r="C42" s="237" t="s">
        <v>429</v>
      </c>
      <c r="D42" s="237" t="s">
        <v>509</v>
      </c>
      <c r="E42" s="223" t="s">
        <v>319</v>
      </c>
      <c r="F42" s="227" t="s">
        <v>243</v>
      </c>
      <c r="G42" s="228" t="str">
        <f t="shared" si="0"/>
        <v>_７_ウ_ア_小児医療施設設備整備事業―</v>
      </c>
      <c r="H42" s="238" t="s">
        <v>313</v>
      </c>
      <c r="I42" s="239" t="s">
        <v>250</v>
      </c>
    </row>
    <row r="43" spans="1:9" ht="24" customHeight="1">
      <c r="A43" s="142"/>
      <c r="B43" s="224"/>
      <c r="C43" s="237" t="s">
        <v>430</v>
      </c>
      <c r="D43" s="237" t="s">
        <v>510</v>
      </c>
      <c r="E43" s="223" t="s">
        <v>320</v>
      </c>
      <c r="F43" s="227" t="s">
        <v>243</v>
      </c>
      <c r="G43" s="228" t="str">
        <f t="shared" si="0"/>
        <v>_７_ウ_イ_周産期医療施設設備整備事業―</v>
      </c>
      <c r="H43" s="238" t="s">
        <v>313</v>
      </c>
      <c r="I43" s="239" t="s">
        <v>250</v>
      </c>
    </row>
    <row r="44" spans="1:9" ht="24" customHeight="1">
      <c r="A44" s="142"/>
      <c r="B44" s="224"/>
      <c r="C44" s="237" t="s">
        <v>431</v>
      </c>
      <c r="D44" s="237" t="s">
        <v>511</v>
      </c>
      <c r="E44" s="223" t="s">
        <v>321</v>
      </c>
      <c r="F44" s="227" t="s">
        <v>243</v>
      </c>
      <c r="G44" s="228" t="str">
        <f t="shared" si="0"/>
        <v>_７_オ_ア_基幹災害拠点病院設備整備事業―</v>
      </c>
      <c r="H44" s="238" t="s">
        <v>313</v>
      </c>
      <c r="I44" s="239" t="s">
        <v>250</v>
      </c>
    </row>
    <row r="45" spans="1:9" ht="24" customHeight="1">
      <c r="A45" s="142"/>
      <c r="B45" s="224"/>
      <c r="C45" s="237" t="s">
        <v>432</v>
      </c>
      <c r="D45" s="237" t="s">
        <v>491</v>
      </c>
      <c r="E45" s="223" t="s">
        <v>322</v>
      </c>
      <c r="F45" s="227" t="s">
        <v>243</v>
      </c>
      <c r="G45" s="228" t="str">
        <f t="shared" si="0"/>
        <v>_７_オ_イ_地域災害拠点病院設備整備事業―</v>
      </c>
      <c r="H45" s="238" t="s">
        <v>313</v>
      </c>
      <c r="I45" s="239" t="s">
        <v>250</v>
      </c>
    </row>
    <row r="46" spans="1:9" ht="24" customHeight="1">
      <c r="A46" s="142"/>
      <c r="B46" s="222"/>
      <c r="C46" s="231" t="s">
        <v>433</v>
      </c>
      <c r="D46" s="231" t="s">
        <v>512</v>
      </c>
      <c r="E46" s="223" t="s">
        <v>323</v>
      </c>
      <c r="F46" s="227" t="s">
        <v>243</v>
      </c>
      <c r="G46" s="228" t="str">
        <f t="shared" si="0"/>
        <v>_７_ク_院内感染対策設備整備事業―</v>
      </c>
      <c r="H46" s="240" t="s">
        <v>313</v>
      </c>
      <c r="I46" s="241" t="s">
        <v>250</v>
      </c>
    </row>
    <row r="47" spans="1:9" ht="24" customHeight="1">
      <c r="A47" s="142"/>
      <c r="B47" s="139" t="s">
        <v>324</v>
      </c>
      <c r="C47" s="165" t="s">
        <v>434</v>
      </c>
      <c r="D47" s="165" t="s">
        <v>492</v>
      </c>
      <c r="E47" s="140" t="s">
        <v>325</v>
      </c>
      <c r="F47" s="141" t="s">
        <v>326</v>
      </c>
      <c r="G47" s="172" t="str">
        <f t="shared" si="0"/>
        <v>_７_ア_ウ_病院群輪番制病院及び共同利用型病院設備整備事業（ア）都道府県が補助する事業</v>
      </c>
      <c r="H47" s="189" t="s">
        <v>327</v>
      </c>
      <c r="I47" s="190" t="s">
        <v>328</v>
      </c>
    </row>
    <row r="48" spans="1:9" ht="60.75" customHeight="1">
      <c r="A48" s="142"/>
      <c r="B48" s="143"/>
      <c r="C48" s="166"/>
      <c r="D48" s="166" t="str">
        <f>D47</f>
        <v>_７_ア_ウ_病院群輪番制病院及び共同利用型病院設備整備事業</v>
      </c>
      <c r="E48" s="144"/>
      <c r="F48" s="141" t="s">
        <v>329</v>
      </c>
      <c r="G48" s="172" t="str">
        <f t="shared" si="0"/>
        <v>_７_ア_ウ_病院群輪番制病院及び共同利用型病院設備整備事業（イ）都道府県、市町村以外の者が実施する事業に対し市町村が行う補助事業に対して都道府県が補助する事業</v>
      </c>
      <c r="H48" s="189" t="s">
        <v>330</v>
      </c>
      <c r="I48" s="190" t="s">
        <v>328</v>
      </c>
    </row>
    <row r="49" spans="1:9" ht="24" customHeight="1">
      <c r="A49" s="142"/>
      <c r="B49" s="221" t="s">
        <v>331</v>
      </c>
      <c r="C49" s="226" t="s">
        <v>435</v>
      </c>
      <c r="D49" s="226" t="s">
        <v>513</v>
      </c>
      <c r="E49" s="221" t="s">
        <v>332</v>
      </c>
      <c r="F49" s="227" t="s">
        <v>333</v>
      </c>
      <c r="G49" s="228" t="str">
        <f t="shared" si="0"/>
        <v>_７_ア_キ_小児集中治療室設備整備事業（ア）都道府県が実施する事業</v>
      </c>
      <c r="H49" s="232" t="s">
        <v>334</v>
      </c>
      <c r="I49" s="233" t="s">
        <v>226</v>
      </c>
    </row>
    <row r="50" spans="1:9" ht="24" customHeight="1">
      <c r="A50" s="142"/>
      <c r="B50" s="222"/>
      <c r="C50" s="231"/>
      <c r="D50" s="231" t="str">
        <f>D49</f>
        <v>_７_ア_キ_小児集中治療室設備整備事業</v>
      </c>
      <c r="E50" s="222"/>
      <c r="F50" s="227" t="s">
        <v>335</v>
      </c>
      <c r="G50" s="228" t="str">
        <f t="shared" si="0"/>
        <v>_７_ア_キ_小児集中治療室設備整備事業（イ）都道府県が補助する事業</v>
      </c>
      <c r="H50" s="232" t="s">
        <v>336</v>
      </c>
      <c r="I50" s="233" t="s">
        <v>257</v>
      </c>
    </row>
    <row r="51" spans="1:9" ht="24" customHeight="1">
      <c r="A51" s="142"/>
      <c r="B51" s="147" t="s">
        <v>337</v>
      </c>
      <c r="C51" s="168" t="s">
        <v>440</v>
      </c>
      <c r="D51" s="168" t="s">
        <v>514</v>
      </c>
      <c r="E51" s="145" t="s">
        <v>338</v>
      </c>
      <c r="F51" s="141" t="s">
        <v>243</v>
      </c>
      <c r="G51" s="172" t="str">
        <f t="shared" si="0"/>
        <v>_７_ウ_ウ_地域療育支援施設設備整備事業―</v>
      </c>
      <c r="H51" s="189" t="s">
        <v>339</v>
      </c>
      <c r="I51" s="190" t="s">
        <v>257</v>
      </c>
    </row>
    <row r="52" spans="1:9" ht="44.25" customHeight="1">
      <c r="A52" s="142"/>
      <c r="B52" s="223" t="s">
        <v>340</v>
      </c>
      <c r="C52" s="234" t="s">
        <v>189</v>
      </c>
      <c r="D52" s="234" t="s">
        <v>453</v>
      </c>
      <c r="E52" s="223" t="s">
        <v>341</v>
      </c>
      <c r="F52" s="227" t="s">
        <v>243</v>
      </c>
      <c r="G52" s="228" t="str">
        <f t="shared" si="0"/>
        <v>_７_エ_共同利用施設設備整備事業_ア_公的医療機関等による共同利用施設―</v>
      </c>
      <c r="H52" s="232" t="s">
        <v>342</v>
      </c>
      <c r="I52" s="233" t="s">
        <v>343</v>
      </c>
    </row>
    <row r="53" spans="1:9" ht="32.25" customHeight="1">
      <c r="A53" s="142"/>
      <c r="B53" s="139" t="s">
        <v>344</v>
      </c>
      <c r="C53" s="165" t="s">
        <v>191</v>
      </c>
      <c r="D53" s="165" t="s">
        <v>454</v>
      </c>
      <c r="E53" s="140" t="s">
        <v>345</v>
      </c>
      <c r="F53" s="150" t="s">
        <v>333</v>
      </c>
      <c r="G53" s="172" t="str">
        <f t="shared" si="0"/>
        <v>_７_エ_共同利用施設設備整備事業_イ_地域医療支援病院の共同利用部門（ア）都道府県が実施する事業</v>
      </c>
      <c r="H53" s="197" t="s">
        <v>346</v>
      </c>
      <c r="I53" s="198" t="s">
        <v>226</v>
      </c>
    </row>
    <row r="54" spans="1:9" ht="32.25" customHeight="1">
      <c r="A54" s="142"/>
      <c r="B54" s="146"/>
      <c r="C54" s="272"/>
      <c r="D54" s="272" t="s">
        <v>454</v>
      </c>
      <c r="E54" s="273"/>
      <c r="F54" s="274" t="s">
        <v>335</v>
      </c>
      <c r="G54" s="172" t="str">
        <f t="shared" ref="G54:G56" si="3">D54&amp;F54</f>
        <v>_７_エ_共同利用施設設備整備事業_イ_地域医療支援病院の共同利用部門（イ）都道府県が補助する事業</v>
      </c>
      <c r="H54" s="191" t="s">
        <v>348</v>
      </c>
      <c r="I54" s="247" t="s">
        <v>250</v>
      </c>
    </row>
    <row r="55" spans="1:9" ht="32.25" customHeight="1">
      <c r="A55" s="142"/>
      <c r="B55" s="146"/>
      <c r="C55" s="269" t="s">
        <v>522</v>
      </c>
      <c r="D55" s="269" t="s">
        <v>523</v>
      </c>
      <c r="E55" s="245" t="s">
        <v>350</v>
      </c>
      <c r="F55" s="271" t="s">
        <v>333</v>
      </c>
      <c r="G55" s="248" t="str">
        <f t="shared" si="3"/>
        <v>_７_オ_オ_災害拠点精神科病院設備等整備事業（ア）都道府県が実施する事業</v>
      </c>
      <c r="H55" s="197" t="s">
        <v>346</v>
      </c>
      <c r="I55" s="198" t="s">
        <v>226</v>
      </c>
    </row>
    <row r="56" spans="1:9" ht="32.25" customHeight="1">
      <c r="A56" s="142"/>
      <c r="B56" s="146"/>
      <c r="C56" s="269"/>
      <c r="D56" s="269" t="s">
        <v>524</v>
      </c>
      <c r="E56" s="245"/>
      <c r="F56" s="139" t="s">
        <v>335</v>
      </c>
      <c r="G56" s="248" t="str">
        <f t="shared" si="3"/>
        <v>_７_オ_オ_災害拠点精神科病院設備等整備事業（イ）都道府県が補助する事業</v>
      </c>
      <c r="H56" s="191" t="s">
        <v>348</v>
      </c>
      <c r="I56" s="247" t="s">
        <v>250</v>
      </c>
    </row>
    <row r="57" spans="1:9" ht="32.25" customHeight="1">
      <c r="A57" s="142"/>
      <c r="B57" s="246"/>
      <c r="C57" s="165" t="s">
        <v>441</v>
      </c>
      <c r="D57" s="165" t="s">
        <v>515</v>
      </c>
      <c r="E57" s="140" t="s">
        <v>347</v>
      </c>
      <c r="F57" s="150" t="s">
        <v>333</v>
      </c>
      <c r="G57" s="248" t="str">
        <f t="shared" si="0"/>
        <v>_７_サ_医療機関アクセス支援車整備事業（ア）都道府県が実施する事業</v>
      </c>
      <c r="H57" s="197" t="s">
        <v>346</v>
      </c>
      <c r="I57" s="198" t="s">
        <v>226</v>
      </c>
    </row>
    <row r="58" spans="1:9" ht="32.25" customHeight="1">
      <c r="A58" s="142"/>
      <c r="B58" s="246"/>
      <c r="C58" s="167"/>
      <c r="D58" s="167" t="s">
        <v>455</v>
      </c>
      <c r="E58" s="245"/>
      <c r="F58" s="139" t="s">
        <v>335</v>
      </c>
      <c r="G58" s="248" t="str">
        <f t="shared" ref="G58" si="4">D58&amp;F58</f>
        <v>_７_サ_医療機関アクセス支援車整備事業（イ）都道府県が補助する事業</v>
      </c>
      <c r="H58" s="191" t="s">
        <v>348</v>
      </c>
      <c r="I58" s="247" t="s">
        <v>250</v>
      </c>
    </row>
    <row r="59" spans="1:9" ht="24" customHeight="1">
      <c r="A59" s="142"/>
      <c r="B59" s="221" t="s">
        <v>349</v>
      </c>
      <c r="C59" s="226" t="s">
        <v>442</v>
      </c>
      <c r="D59" s="226" t="s">
        <v>516</v>
      </c>
      <c r="E59" s="221" t="s">
        <v>350</v>
      </c>
      <c r="F59" s="227" t="s">
        <v>333</v>
      </c>
      <c r="G59" s="228" t="str">
        <f t="shared" si="0"/>
        <v>_７_オ_ウ_ＮＢＣ災害・テロ対策設備整備事業（ア）都道府県が実施する事業</v>
      </c>
      <c r="H59" s="232" t="s">
        <v>351</v>
      </c>
      <c r="I59" s="233" t="s">
        <v>226</v>
      </c>
    </row>
    <row r="60" spans="1:9" ht="24" customHeight="1">
      <c r="A60" s="142"/>
      <c r="B60" s="222"/>
      <c r="C60" s="231"/>
      <c r="D60" s="231" t="str">
        <f>D59</f>
        <v>_７_オ_ウ_ＮＢＣ災害・テロ対策設備整備事業</v>
      </c>
      <c r="E60" s="222"/>
      <c r="F60" s="227" t="s">
        <v>335</v>
      </c>
      <c r="G60" s="228" t="str">
        <f t="shared" si="0"/>
        <v>_７_オ_ウ_ＮＢＣ災害・テロ対策設備整備事業（イ）都道府県が補助する事業</v>
      </c>
      <c r="H60" s="232" t="s">
        <v>352</v>
      </c>
      <c r="I60" s="233" t="s">
        <v>267</v>
      </c>
    </row>
    <row r="61" spans="1:9" ht="24" customHeight="1">
      <c r="A61" s="142"/>
      <c r="B61" s="147" t="s">
        <v>353</v>
      </c>
      <c r="C61" s="168" t="s">
        <v>443</v>
      </c>
      <c r="D61" s="168" t="s">
        <v>517</v>
      </c>
      <c r="E61" s="145" t="s">
        <v>354</v>
      </c>
      <c r="F61" s="141" t="s">
        <v>243</v>
      </c>
      <c r="G61" s="172" t="str">
        <f t="shared" si="0"/>
        <v>_７_オ_エ_航空搬送拠点臨時医療施設設備整備事業―</v>
      </c>
      <c r="H61" s="189" t="s">
        <v>355</v>
      </c>
      <c r="I61" s="190" t="s">
        <v>226</v>
      </c>
    </row>
    <row r="62" spans="1:9" ht="24" customHeight="1">
      <c r="A62" s="142"/>
      <c r="B62" s="221" t="s">
        <v>356</v>
      </c>
      <c r="C62" s="226" t="s">
        <v>445</v>
      </c>
      <c r="D62" s="226" t="s">
        <v>518</v>
      </c>
      <c r="E62" s="223" t="s">
        <v>357</v>
      </c>
      <c r="F62" s="227" t="s">
        <v>243</v>
      </c>
      <c r="G62" s="228" t="str">
        <f t="shared" si="0"/>
        <v>_７_カ_人工腎臓装置不足地域設備整備事業―</v>
      </c>
      <c r="H62" s="235" t="s">
        <v>358</v>
      </c>
      <c r="I62" s="242" t="s">
        <v>343</v>
      </c>
    </row>
    <row r="63" spans="1:9" ht="24" customHeight="1">
      <c r="A63" s="142"/>
      <c r="B63" s="225"/>
      <c r="C63" s="231" t="s">
        <v>444</v>
      </c>
      <c r="D63" s="231" t="s">
        <v>519</v>
      </c>
      <c r="E63" s="223" t="s">
        <v>359</v>
      </c>
      <c r="F63" s="227" t="s">
        <v>243</v>
      </c>
      <c r="G63" s="228" t="str">
        <f t="shared" si="0"/>
        <v>_７_キ_ＨＬＡ検査センター設備整備事業―</v>
      </c>
      <c r="H63" s="240" t="s">
        <v>358</v>
      </c>
      <c r="I63" s="243" t="s">
        <v>343</v>
      </c>
    </row>
    <row r="64" spans="1:9" ht="24" customHeight="1">
      <c r="A64" s="142"/>
      <c r="B64" s="139" t="s">
        <v>360</v>
      </c>
      <c r="C64" s="165" t="s">
        <v>446</v>
      </c>
      <c r="D64" s="165" t="s">
        <v>493</v>
      </c>
      <c r="E64" s="140" t="s">
        <v>361</v>
      </c>
      <c r="F64" s="141" t="s">
        <v>333</v>
      </c>
      <c r="G64" s="172" t="str">
        <f t="shared" si="0"/>
        <v>_７_ケ_環境調整室設備整備事業（ア）都道府県が実施する事業</v>
      </c>
      <c r="H64" s="189" t="s">
        <v>362</v>
      </c>
      <c r="I64" s="190" t="s">
        <v>226</v>
      </c>
    </row>
    <row r="65" spans="1:9" ht="38.25" customHeight="1">
      <c r="A65" s="142"/>
      <c r="B65" s="143"/>
      <c r="C65" s="166"/>
      <c r="D65" s="166" t="str">
        <f>D64</f>
        <v>_７_ケ_環境調整室設備整備事業</v>
      </c>
      <c r="E65" s="144"/>
      <c r="F65" s="141" t="s">
        <v>363</v>
      </c>
      <c r="G65" s="172" t="str">
        <f t="shared" si="0"/>
        <v>_７_ケ_環境調整室設備整備事業（イ）指定都市が実施する事業に対して都道府県が補助する事業</v>
      </c>
      <c r="H65" s="189" t="s">
        <v>364</v>
      </c>
      <c r="I65" s="190" t="s">
        <v>343</v>
      </c>
    </row>
    <row r="66" spans="1:9" ht="24" customHeight="1">
      <c r="A66" s="148"/>
      <c r="B66" s="223" t="s">
        <v>365</v>
      </c>
      <c r="C66" s="234" t="s">
        <v>447</v>
      </c>
      <c r="D66" s="234" t="s">
        <v>520</v>
      </c>
      <c r="E66" s="223" t="s">
        <v>366</v>
      </c>
      <c r="F66" s="227" t="s">
        <v>243</v>
      </c>
      <c r="G66" s="228" t="str">
        <f t="shared" si="0"/>
        <v>_７_コ_内視鏡訓練施設設備整備事業―</v>
      </c>
      <c r="H66" s="244" t="s">
        <v>367</v>
      </c>
      <c r="I66" s="233" t="s">
        <v>267</v>
      </c>
    </row>
    <row r="67" spans="1:9" ht="24" customHeight="1">
      <c r="A67" s="162" t="s">
        <v>368</v>
      </c>
      <c r="B67" s="139" t="s">
        <v>243</v>
      </c>
      <c r="C67" s="165" t="s">
        <v>448</v>
      </c>
      <c r="D67" s="165" t="s">
        <v>521</v>
      </c>
      <c r="E67" s="140" t="s">
        <v>369</v>
      </c>
      <c r="F67" s="141" t="s">
        <v>224</v>
      </c>
      <c r="G67" s="172" t="str">
        <f t="shared" si="0"/>
        <v>_８_アスベスト除去等整備促進事業ア　都道府県が実施する事業</v>
      </c>
      <c r="H67" s="189" t="s">
        <v>370</v>
      </c>
      <c r="I67" s="190" t="s">
        <v>292</v>
      </c>
    </row>
    <row r="68" spans="1:9" ht="24" customHeight="1">
      <c r="A68" s="163"/>
      <c r="B68" s="143"/>
      <c r="C68" s="166"/>
      <c r="D68" s="166" t="str">
        <f>D67</f>
        <v>_８_アスベスト除去等整備促進事業</v>
      </c>
      <c r="E68" s="144"/>
      <c r="F68" s="141" t="s">
        <v>255</v>
      </c>
      <c r="G68" s="172" t="str">
        <f t="shared" si="0"/>
        <v>_８_アスベスト除去等整備促進事業イ　都道府県が補助する事業</v>
      </c>
      <c r="H68" s="189" t="s">
        <v>371</v>
      </c>
      <c r="I68" s="190" t="s">
        <v>294</v>
      </c>
    </row>
  </sheetData>
  <sheetProtection sheet="1" formatCells="0" formatColumns="0" formatRows="0" insertColumns="0" insertRows="0" insertHyperlinks="0" deleteColumns="0" deleteRows="0" sort="0" pivotTables="0"/>
  <customSheetViews>
    <customSheetView guid="{9B008D34-F000-412D-B848-95502D7DC370}" scale="70" showPageBreaks="1" fitToPage="1" printArea="1" hiddenColumns="1" state="hidden" view="pageBreakPreview">
      <selection activeCell="L28" sqref="L28"/>
      <pageMargins left="0.70866141732283472" right="0.70866141732283472" top="0.74803149606299213" bottom="0.74803149606299213" header="0.31496062992125984" footer="0.31496062992125984"/>
      <printOptions horizontalCentered="1"/>
      <pageSetup paperSize="9" scale="52" fitToHeight="0" orientation="portrait" r:id="rId1"/>
    </customSheetView>
  </customSheetViews>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2" fitToHeight="0"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Z999"/>
  <sheetViews>
    <sheetView view="pageBreakPreview" zoomScale="70" zoomScaleNormal="100" zoomScaleSheetLayoutView="70" workbookViewId="0">
      <selection activeCell="L28" sqref="L28"/>
    </sheetView>
  </sheetViews>
  <sheetFormatPr defaultColWidth="12.625" defaultRowHeight="24" customHeight="1"/>
  <cols>
    <col min="1" max="1" width="4.25" style="154" bestFit="1" customWidth="1"/>
    <col min="2" max="2" width="7.5" style="154" bestFit="1" customWidth="1"/>
    <col min="3" max="3" width="9.25" style="154" bestFit="1" customWidth="1"/>
    <col min="4" max="4" width="14.625" style="154" bestFit="1" customWidth="1"/>
    <col min="5" max="5" width="13.375" style="154" bestFit="1" customWidth="1"/>
    <col min="6" max="6" width="16.875" style="154" bestFit="1" customWidth="1"/>
    <col min="7" max="7" width="13.375" style="154" bestFit="1" customWidth="1"/>
    <col min="8" max="10" width="16.875" style="154" bestFit="1" customWidth="1"/>
    <col min="11" max="11" width="13.375" style="154" bestFit="1" customWidth="1"/>
    <col min="12" max="14" width="11.25" style="154" bestFit="1" customWidth="1"/>
    <col min="15" max="23" width="7.25" style="154" customWidth="1"/>
    <col min="24" max="26" width="11" style="154" customWidth="1"/>
    <col min="27" max="16384" width="12.625" style="154"/>
  </cols>
  <sheetData>
    <row r="1" spans="1:26" ht="24" customHeight="1">
      <c r="A1" s="177"/>
      <c r="B1" s="178"/>
      <c r="C1" s="178"/>
      <c r="D1" s="178"/>
      <c r="E1" s="178"/>
      <c r="F1" s="178"/>
      <c r="G1" s="177"/>
      <c r="H1" s="178"/>
      <c r="I1" s="178"/>
      <c r="J1" s="178"/>
      <c r="K1" s="178"/>
      <c r="L1" s="178"/>
      <c r="M1" s="177"/>
      <c r="N1" s="178"/>
      <c r="O1" s="153"/>
      <c r="P1" s="153"/>
      <c r="Q1" s="153"/>
      <c r="R1" s="153"/>
      <c r="S1" s="153"/>
      <c r="T1" s="153"/>
      <c r="U1" s="153"/>
      <c r="V1" s="153"/>
      <c r="W1" s="153"/>
      <c r="X1" s="153"/>
      <c r="Y1" s="153"/>
      <c r="Z1" s="153"/>
    </row>
    <row r="2" spans="1:26" ht="24" customHeight="1">
      <c r="A2" s="633" t="s">
        <v>292</v>
      </c>
      <c r="B2" s="186" t="s">
        <v>373</v>
      </c>
      <c r="C2" s="179" t="s">
        <v>374</v>
      </c>
      <c r="D2" s="180" t="s">
        <v>375</v>
      </c>
      <c r="E2" s="179" t="s">
        <v>376</v>
      </c>
      <c r="F2" s="181" t="s">
        <v>377</v>
      </c>
      <c r="G2" s="182"/>
      <c r="H2" s="182"/>
      <c r="I2" s="182"/>
      <c r="J2" s="182"/>
      <c r="K2" s="632" t="s">
        <v>460</v>
      </c>
      <c r="L2" s="632"/>
      <c r="M2" s="632"/>
      <c r="N2" s="632"/>
      <c r="O2" s="155"/>
      <c r="P2" s="155"/>
      <c r="Q2" s="155"/>
      <c r="R2" s="155"/>
      <c r="S2" s="155"/>
      <c r="T2" s="155"/>
      <c r="U2" s="155"/>
      <c r="V2" s="155"/>
      <c r="W2" s="155"/>
      <c r="X2" s="153"/>
      <c r="Y2" s="153"/>
      <c r="Z2" s="153"/>
    </row>
    <row r="3" spans="1:26" ht="24" customHeight="1">
      <c r="A3" s="634"/>
      <c r="B3" s="212" t="s">
        <v>378</v>
      </c>
      <c r="C3" s="184" t="s">
        <v>379</v>
      </c>
      <c r="D3" s="184" t="s">
        <v>380</v>
      </c>
      <c r="E3" s="184" t="s">
        <v>381</v>
      </c>
      <c r="F3" s="184" t="s">
        <v>382</v>
      </c>
      <c r="G3" s="182"/>
      <c r="H3" s="182"/>
      <c r="I3" s="182"/>
      <c r="J3" s="182"/>
      <c r="K3" s="182"/>
      <c r="L3" s="182"/>
      <c r="M3" s="182"/>
      <c r="N3" s="182"/>
      <c r="O3" s="155"/>
      <c r="Q3" s="155"/>
      <c r="R3" s="155"/>
      <c r="S3" s="155"/>
      <c r="T3" s="155"/>
      <c r="U3" s="155"/>
      <c r="V3" s="155"/>
      <c r="W3" s="155"/>
      <c r="X3" s="153"/>
      <c r="Y3" s="153"/>
      <c r="Z3" s="153"/>
    </row>
    <row r="4" spans="1:26" ht="24" customHeight="1">
      <c r="A4" s="633" t="s">
        <v>294</v>
      </c>
      <c r="B4" s="213" t="s">
        <v>373</v>
      </c>
      <c r="C4" s="213" t="s">
        <v>374</v>
      </c>
      <c r="D4" s="214" t="s">
        <v>375</v>
      </c>
      <c r="E4" s="213" t="s">
        <v>376</v>
      </c>
      <c r="F4" s="216" t="s">
        <v>383</v>
      </c>
      <c r="G4" s="210" t="s">
        <v>377</v>
      </c>
      <c r="H4" s="182"/>
      <c r="I4" s="182"/>
      <c r="J4" s="182"/>
      <c r="K4" s="182"/>
      <c r="L4" s="182"/>
      <c r="M4" s="182"/>
      <c r="N4" s="182"/>
      <c r="O4" s="155"/>
      <c r="P4" s="155"/>
      <c r="Q4" s="155"/>
      <c r="R4" s="155"/>
      <c r="S4" s="155"/>
      <c r="T4" s="155"/>
      <c r="U4" s="155"/>
      <c r="V4" s="155"/>
      <c r="W4" s="155"/>
      <c r="X4" s="153"/>
      <c r="Y4" s="153"/>
      <c r="Z4" s="153"/>
    </row>
    <row r="5" spans="1:26" ht="24" customHeight="1">
      <c r="A5" s="633"/>
      <c r="B5" s="185" t="s">
        <v>378</v>
      </c>
      <c r="C5" s="185" t="s">
        <v>379</v>
      </c>
      <c r="D5" s="185" t="s">
        <v>380</v>
      </c>
      <c r="E5" s="185" t="s">
        <v>381</v>
      </c>
      <c r="F5" s="185" t="s">
        <v>384</v>
      </c>
      <c r="G5" s="188" t="s">
        <v>385</v>
      </c>
      <c r="H5" s="182"/>
      <c r="I5" s="182"/>
      <c r="J5" s="182"/>
      <c r="K5" s="182"/>
      <c r="L5" s="182"/>
      <c r="M5" s="182"/>
      <c r="N5" s="182"/>
      <c r="O5" s="155"/>
      <c r="P5" s="155"/>
      <c r="Q5" s="155"/>
      <c r="R5" s="155"/>
      <c r="S5" s="155"/>
      <c r="T5" s="155"/>
      <c r="U5" s="155"/>
      <c r="V5" s="155"/>
      <c r="W5" s="155"/>
      <c r="X5" s="153"/>
      <c r="Y5" s="153"/>
      <c r="Z5" s="153"/>
    </row>
    <row r="6" spans="1:26" ht="24" customHeight="1">
      <c r="A6" s="633" t="s">
        <v>233</v>
      </c>
      <c r="B6" s="213" t="s">
        <v>373</v>
      </c>
      <c r="C6" s="213" t="s">
        <v>374</v>
      </c>
      <c r="D6" s="214" t="s">
        <v>375</v>
      </c>
      <c r="E6" s="215" t="s">
        <v>386</v>
      </c>
      <c r="F6" s="218" t="s">
        <v>377</v>
      </c>
      <c r="G6" s="182"/>
      <c r="H6" s="182"/>
      <c r="I6" s="182"/>
      <c r="J6" s="182"/>
      <c r="K6" s="182"/>
      <c r="L6" s="182"/>
      <c r="M6" s="182"/>
      <c r="N6" s="182"/>
      <c r="O6" s="155"/>
      <c r="P6" s="155"/>
      <c r="Q6" s="155"/>
      <c r="R6" s="155"/>
      <c r="S6" s="155"/>
      <c r="T6" s="155"/>
      <c r="U6" s="155"/>
      <c r="V6" s="155"/>
      <c r="W6" s="155"/>
      <c r="X6" s="153"/>
      <c r="Y6" s="153"/>
      <c r="Z6" s="153"/>
    </row>
    <row r="7" spans="1:26" ht="24" customHeight="1">
      <c r="A7" s="633"/>
      <c r="B7" s="185" t="s">
        <v>378</v>
      </c>
      <c r="C7" s="185" t="s">
        <v>379</v>
      </c>
      <c r="D7" s="185" t="s">
        <v>380</v>
      </c>
      <c r="E7" s="185" t="s">
        <v>387</v>
      </c>
      <c r="F7" s="185" t="s">
        <v>388</v>
      </c>
      <c r="G7" s="182"/>
      <c r="H7" s="182"/>
      <c r="I7" s="182"/>
      <c r="J7" s="182"/>
      <c r="K7" s="182"/>
      <c r="L7" s="182"/>
      <c r="M7" s="182"/>
      <c r="N7" s="182"/>
      <c r="O7" s="155"/>
      <c r="P7" s="155"/>
      <c r="Q7" s="155"/>
      <c r="R7" s="155"/>
      <c r="S7" s="155"/>
      <c r="T7" s="155"/>
      <c r="U7" s="155"/>
      <c r="V7" s="155"/>
      <c r="W7" s="155"/>
      <c r="X7" s="153"/>
      <c r="Y7" s="153"/>
      <c r="Z7" s="153"/>
    </row>
    <row r="8" spans="1:26" ht="24" customHeight="1">
      <c r="A8" s="633" t="s">
        <v>226</v>
      </c>
      <c r="B8" s="213" t="s">
        <v>373</v>
      </c>
      <c r="C8" s="213" t="s">
        <v>374</v>
      </c>
      <c r="D8" s="214" t="s">
        <v>375</v>
      </c>
      <c r="E8" s="213" t="s">
        <v>376</v>
      </c>
      <c r="F8" s="214" t="s">
        <v>389</v>
      </c>
      <c r="G8" s="215" t="s">
        <v>386</v>
      </c>
      <c r="H8" s="218" t="s">
        <v>377</v>
      </c>
      <c r="I8" s="182"/>
      <c r="J8" s="182"/>
      <c r="K8" s="182"/>
      <c r="L8" s="182"/>
      <c r="M8" s="182"/>
      <c r="N8" s="182"/>
      <c r="O8" s="155"/>
      <c r="P8" s="155"/>
      <c r="Q8" s="155"/>
      <c r="R8" s="155"/>
      <c r="S8" s="155"/>
      <c r="T8" s="155"/>
      <c r="U8" s="155"/>
      <c r="V8" s="155"/>
      <c r="W8" s="155"/>
      <c r="X8" s="153"/>
      <c r="Y8" s="153"/>
      <c r="Z8" s="153"/>
    </row>
    <row r="9" spans="1:26" ht="24" customHeight="1">
      <c r="A9" s="633"/>
      <c r="B9" s="185" t="s">
        <v>378</v>
      </c>
      <c r="C9" s="185" t="s">
        <v>379</v>
      </c>
      <c r="D9" s="185" t="s">
        <v>380</v>
      </c>
      <c r="E9" s="185" t="s">
        <v>381</v>
      </c>
      <c r="F9" s="185" t="s">
        <v>390</v>
      </c>
      <c r="G9" s="185" t="s">
        <v>387</v>
      </c>
      <c r="H9" s="185" t="s">
        <v>391</v>
      </c>
      <c r="I9" s="182"/>
      <c r="J9" s="182"/>
      <c r="K9" s="182"/>
      <c r="L9" s="182"/>
      <c r="M9" s="182"/>
      <c r="N9" s="182"/>
      <c r="O9" s="155"/>
      <c r="P9" s="155"/>
      <c r="Q9" s="155"/>
      <c r="R9" s="155"/>
      <c r="S9" s="155"/>
      <c r="T9" s="155"/>
      <c r="U9" s="155"/>
      <c r="V9" s="155"/>
      <c r="W9" s="155"/>
      <c r="X9" s="153"/>
      <c r="Y9" s="153"/>
      <c r="Z9" s="153"/>
    </row>
    <row r="10" spans="1:26" ht="24" customHeight="1">
      <c r="A10" s="633" t="s">
        <v>267</v>
      </c>
      <c r="B10" s="213" t="s">
        <v>373</v>
      </c>
      <c r="C10" s="213" t="s">
        <v>374</v>
      </c>
      <c r="D10" s="214" t="s">
        <v>375</v>
      </c>
      <c r="E10" s="213" t="s">
        <v>376</v>
      </c>
      <c r="F10" s="216" t="s">
        <v>383</v>
      </c>
      <c r="G10" s="214" t="s">
        <v>389</v>
      </c>
      <c r="H10" s="215" t="s">
        <v>386</v>
      </c>
      <c r="I10" s="218" t="s">
        <v>377</v>
      </c>
      <c r="J10" s="182"/>
      <c r="K10" s="182"/>
      <c r="L10" s="182"/>
      <c r="M10" s="182"/>
      <c r="N10" s="182"/>
      <c r="O10" s="155"/>
      <c r="P10" s="155"/>
      <c r="Q10" s="155"/>
      <c r="R10" s="155"/>
      <c r="S10" s="155"/>
      <c r="T10" s="155"/>
      <c r="U10" s="155"/>
      <c r="V10" s="155"/>
      <c r="W10" s="155"/>
      <c r="X10" s="153"/>
      <c r="Y10" s="153"/>
      <c r="Z10" s="153"/>
    </row>
    <row r="11" spans="1:26" ht="24" customHeight="1">
      <c r="A11" s="633"/>
      <c r="B11" s="185" t="s">
        <v>378</v>
      </c>
      <c r="C11" s="185" t="s">
        <v>379</v>
      </c>
      <c r="D11" s="185" t="s">
        <v>380</v>
      </c>
      <c r="E11" s="185" t="s">
        <v>381</v>
      </c>
      <c r="F11" s="185" t="s">
        <v>384</v>
      </c>
      <c r="G11" s="185" t="s">
        <v>392</v>
      </c>
      <c r="H11" s="185" t="s">
        <v>387</v>
      </c>
      <c r="I11" s="185" t="s">
        <v>393</v>
      </c>
      <c r="J11" s="182"/>
      <c r="K11" s="182"/>
      <c r="L11" s="182"/>
      <c r="M11" s="182"/>
      <c r="N11" s="182"/>
      <c r="O11" s="155"/>
      <c r="P11" s="155"/>
      <c r="Q11" s="155"/>
      <c r="R11" s="155"/>
      <c r="S11" s="155"/>
      <c r="T11" s="155"/>
      <c r="U11" s="155"/>
      <c r="V11" s="155"/>
      <c r="W11" s="155"/>
      <c r="X11" s="153"/>
      <c r="Y11" s="153"/>
      <c r="Z11" s="153"/>
    </row>
    <row r="12" spans="1:26" ht="24" customHeight="1">
      <c r="A12" s="633" t="s">
        <v>343</v>
      </c>
      <c r="B12" s="213" t="s">
        <v>373</v>
      </c>
      <c r="C12" s="213" t="s">
        <v>374</v>
      </c>
      <c r="D12" s="214" t="s">
        <v>375</v>
      </c>
      <c r="E12" s="213" t="s">
        <v>376</v>
      </c>
      <c r="F12" s="214" t="s">
        <v>389</v>
      </c>
      <c r="G12" s="215" t="s">
        <v>386</v>
      </c>
      <c r="H12" s="214" t="s">
        <v>394</v>
      </c>
      <c r="I12" s="216" t="s">
        <v>383</v>
      </c>
      <c r="J12" s="218" t="s">
        <v>377</v>
      </c>
      <c r="K12" s="182"/>
      <c r="L12" s="182"/>
      <c r="M12" s="182"/>
      <c r="N12" s="182"/>
      <c r="O12" s="155"/>
      <c r="P12" s="155"/>
      <c r="Q12" s="155"/>
      <c r="R12" s="155"/>
      <c r="S12" s="155"/>
      <c r="T12" s="155"/>
      <c r="U12" s="155"/>
      <c r="V12" s="155"/>
      <c r="W12" s="155"/>
      <c r="X12" s="153"/>
      <c r="Y12" s="153"/>
      <c r="Z12" s="153"/>
    </row>
    <row r="13" spans="1:26" ht="24" customHeight="1">
      <c r="A13" s="633"/>
      <c r="B13" s="185" t="s">
        <v>378</v>
      </c>
      <c r="C13" s="185" t="s">
        <v>379</v>
      </c>
      <c r="D13" s="185" t="s">
        <v>380</v>
      </c>
      <c r="E13" s="185" t="s">
        <v>381</v>
      </c>
      <c r="F13" s="185" t="s">
        <v>390</v>
      </c>
      <c r="G13" s="185" t="s">
        <v>387</v>
      </c>
      <c r="H13" s="185" t="s">
        <v>395</v>
      </c>
      <c r="I13" s="185" t="s">
        <v>384</v>
      </c>
      <c r="J13" s="185" t="s">
        <v>396</v>
      </c>
      <c r="K13" s="182"/>
      <c r="L13" s="182"/>
      <c r="M13" s="182"/>
      <c r="N13" s="182"/>
      <c r="O13" s="155"/>
      <c r="P13" s="155"/>
      <c r="Q13" s="155"/>
      <c r="R13" s="155"/>
      <c r="S13" s="155"/>
      <c r="T13" s="155"/>
      <c r="U13" s="155"/>
      <c r="V13" s="155"/>
      <c r="W13" s="155"/>
      <c r="X13" s="153"/>
      <c r="Y13" s="153"/>
      <c r="Z13" s="153"/>
    </row>
    <row r="14" spans="1:26" ht="24" customHeight="1">
      <c r="A14" s="633" t="s">
        <v>257</v>
      </c>
      <c r="B14" s="213" t="s">
        <v>373</v>
      </c>
      <c r="C14" s="213" t="s">
        <v>374</v>
      </c>
      <c r="D14" s="214" t="s">
        <v>375</v>
      </c>
      <c r="E14" s="213" t="s">
        <v>376</v>
      </c>
      <c r="F14" s="214" t="s">
        <v>397</v>
      </c>
      <c r="G14" s="215" t="s">
        <v>386</v>
      </c>
      <c r="H14" s="214" t="s">
        <v>394</v>
      </c>
      <c r="I14" s="216" t="s">
        <v>383</v>
      </c>
      <c r="J14" s="218" t="s">
        <v>377</v>
      </c>
      <c r="K14" s="182"/>
      <c r="L14" s="156" t="s">
        <v>461</v>
      </c>
      <c r="M14" s="182"/>
      <c r="N14" s="182"/>
      <c r="O14" s="155"/>
      <c r="P14" s="155"/>
      <c r="Q14" s="155"/>
      <c r="R14" s="155"/>
      <c r="S14" s="155"/>
      <c r="T14" s="155"/>
      <c r="U14" s="155"/>
      <c r="V14" s="155"/>
      <c r="W14" s="155"/>
      <c r="X14" s="153"/>
      <c r="Y14" s="153"/>
      <c r="Z14" s="153"/>
    </row>
    <row r="15" spans="1:26" ht="24" customHeight="1">
      <c r="A15" s="633"/>
      <c r="B15" s="185" t="s">
        <v>378</v>
      </c>
      <c r="C15" s="185" t="s">
        <v>379</v>
      </c>
      <c r="D15" s="185" t="s">
        <v>380</v>
      </c>
      <c r="E15" s="185" t="s">
        <v>381</v>
      </c>
      <c r="F15" s="185" t="s">
        <v>390</v>
      </c>
      <c r="G15" s="185" t="s">
        <v>387</v>
      </c>
      <c r="H15" s="185" t="s">
        <v>395</v>
      </c>
      <c r="I15" s="185" t="s">
        <v>384</v>
      </c>
      <c r="J15" s="185" t="s">
        <v>396</v>
      </c>
      <c r="K15" s="182"/>
      <c r="L15" s="183" t="s">
        <v>459</v>
      </c>
      <c r="M15" s="182"/>
      <c r="N15" s="182"/>
      <c r="O15" s="155"/>
      <c r="P15" s="155"/>
      <c r="Q15" s="155"/>
      <c r="R15" s="155"/>
      <c r="S15" s="155"/>
      <c r="T15" s="155"/>
      <c r="U15" s="155"/>
      <c r="V15" s="155"/>
      <c r="W15" s="155"/>
      <c r="X15" s="153"/>
      <c r="Y15" s="153"/>
      <c r="Z15" s="153"/>
    </row>
    <row r="16" spans="1:26" ht="24" customHeight="1">
      <c r="A16" s="633" t="s">
        <v>260</v>
      </c>
      <c r="B16" s="213" t="s">
        <v>373</v>
      </c>
      <c r="C16" s="213" t="s">
        <v>374</v>
      </c>
      <c r="D16" s="214" t="s">
        <v>375</v>
      </c>
      <c r="E16" s="213" t="s">
        <v>376</v>
      </c>
      <c r="F16" s="214" t="s">
        <v>397</v>
      </c>
      <c r="G16" s="215" t="s">
        <v>386</v>
      </c>
      <c r="H16" s="214" t="s">
        <v>394</v>
      </c>
      <c r="I16" s="216" t="s">
        <v>383</v>
      </c>
      <c r="J16" s="217" t="s">
        <v>398</v>
      </c>
      <c r="K16" s="218" t="s">
        <v>377</v>
      </c>
      <c r="L16" s="182"/>
      <c r="M16" s="156" t="s">
        <v>461</v>
      </c>
      <c r="N16" s="156" t="s">
        <v>462</v>
      </c>
      <c r="O16" s="155"/>
      <c r="P16" s="155"/>
      <c r="Q16" s="155"/>
      <c r="R16" s="155"/>
      <c r="S16" s="155"/>
      <c r="T16" s="155"/>
      <c r="U16" s="155"/>
      <c r="V16" s="155"/>
      <c r="W16" s="155"/>
      <c r="X16" s="153"/>
      <c r="Y16" s="153"/>
      <c r="Z16" s="153"/>
    </row>
    <row r="17" spans="1:26" ht="24" customHeight="1">
      <c r="A17" s="633"/>
      <c r="B17" s="185" t="s">
        <v>378</v>
      </c>
      <c r="C17" s="185" t="s">
        <v>379</v>
      </c>
      <c r="D17" s="185" t="s">
        <v>380</v>
      </c>
      <c r="E17" s="185" t="s">
        <v>381</v>
      </c>
      <c r="F17" s="185" t="s">
        <v>390</v>
      </c>
      <c r="G17" s="185" t="s">
        <v>387</v>
      </c>
      <c r="H17" s="185" t="s">
        <v>395</v>
      </c>
      <c r="I17" s="185" t="s">
        <v>384</v>
      </c>
      <c r="J17" s="185" t="s">
        <v>399</v>
      </c>
      <c r="K17" s="185" t="s">
        <v>400</v>
      </c>
      <c r="L17" s="182"/>
      <c r="M17" s="183" t="s">
        <v>459</v>
      </c>
      <c r="N17" s="183" t="s">
        <v>459</v>
      </c>
      <c r="O17" s="155"/>
      <c r="P17" s="155"/>
      <c r="Q17" s="155"/>
      <c r="R17" s="155"/>
      <c r="S17" s="155"/>
      <c r="T17" s="155"/>
      <c r="U17" s="155"/>
      <c r="V17" s="155"/>
      <c r="W17" s="155"/>
      <c r="X17" s="153"/>
      <c r="Y17" s="153"/>
      <c r="Z17" s="153"/>
    </row>
    <row r="18" spans="1:26" ht="24" customHeight="1">
      <c r="A18" s="633" t="s">
        <v>328</v>
      </c>
      <c r="B18" s="213" t="s">
        <v>373</v>
      </c>
      <c r="C18" s="213" t="s">
        <v>374</v>
      </c>
      <c r="D18" s="214" t="s">
        <v>375</v>
      </c>
      <c r="E18" s="213" t="s">
        <v>376</v>
      </c>
      <c r="F18" s="214" t="s">
        <v>397</v>
      </c>
      <c r="G18" s="219" t="s">
        <v>401</v>
      </c>
      <c r="H18" s="214" t="s">
        <v>394</v>
      </c>
      <c r="I18" s="216" t="s">
        <v>383</v>
      </c>
      <c r="J18" s="214" t="s">
        <v>389</v>
      </c>
      <c r="K18" s="220" t="s">
        <v>402</v>
      </c>
      <c r="L18" s="210" t="s">
        <v>377</v>
      </c>
      <c r="M18" s="182"/>
      <c r="N18" s="182"/>
      <c r="O18" s="155"/>
      <c r="P18" s="155"/>
      <c r="Q18" s="155"/>
      <c r="R18" s="155"/>
      <c r="S18" s="155"/>
      <c r="T18" s="155"/>
      <c r="U18" s="155"/>
      <c r="V18" s="155"/>
      <c r="W18" s="155"/>
      <c r="X18" s="153"/>
      <c r="Y18" s="153"/>
      <c r="Z18" s="153"/>
    </row>
    <row r="19" spans="1:26" ht="24" customHeight="1">
      <c r="A19" s="633"/>
      <c r="B19" s="185" t="s">
        <v>378</v>
      </c>
      <c r="C19" s="185" t="s">
        <v>379</v>
      </c>
      <c r="D19" s="185" t="s">
        <v>380</v>
      </c>
      <c r="E19" s="185" t="s">
        <v>381</v>
      </c>
      <c r="F19" s="185" t="s">
        <v>390</v>
      </c>
      <c r="G19" s="185" t="s">
        <v>403</v>
      </c>
      <c r="H19" s="185" t="s">
        <v>404</v>
      </c>
      <c r="I19" s="185" t="s">
        <v>384</v>
      </c>
      <c r="J19" s="185" t="s">
        <v>405</v>
      </c>
      <c r="K19" s="185" t="s">
        <v>387</v>
      </c>
      <c r="L19" s="187" t="s">
        <v>393</v>
      </c>
      <c r="M19" s="182"/>
      <c r="N19" s="182"/>
      <c r="O19" s="155"/>
      <c r="P19" s="155"/>
      <c r="Q19" s="155"/>
      <c r="R19" s="155"/>
      <c r="S19" s="155"/>
      <c r="T19" s="155"/>
      <c r="U19" s="155"/>
      <c r="V19" s="155"/>
      <c r="W19" s="155"/>
      <c r="X19" s="153"/>
      <c r="Y19" s="153"/>
      <c r="Z19" s="153"/>
    </row>
    <row r="20" spans="1:26" ht="24" customHeight="1">
      <c r="A20" s="633" t="s">
        <v>250</v>
      </c>
      <c r="B20" s="213" t="s">
        <v>373</v>
      </c>
      <c r="C20" s="213" t="s">
        <v>374</v>
      </c>
      <c r="D20" s="214" t="s">
        <v>375</v>
      </c>
      <c r="E20" s="213" t="s">
        <v>376</v>
      </c>
      <c r="F20" s="214" t="s">
        <v>389</v>
      </c>
      <c r="G20" s="219" t="s">
        <v>401</v>
      </c>
      <c r="H20" s="214" t="s">
        <v>394</v>
      </c>
      <c r="I20" s="216" t="s">
        <v>383</v>
      </c>
      <c r="J20" s="214" t="s">
        <v>389</v>
      </c>
      <c r="K20" s="220" t="s">
        <v>402</v>
      </c>
      <c r="L20" s="210" t="s">
        <v>377</v>
      </c>
      <c r="M20" s="182"/>
      <c r="N20" s="182"/>
      <c r="O20" s="155"/>
      <c r="P20" s="155"/>
      <c r="Q20" s="155"/>
      <c r="R20" s="155"/>
      <c r="S20" s="155"/>
      <c r="T20" s="155"/>
      <c r="U20" s="155"/>
      <c r="V20" s="155"/>
      <c r="W20" s="155"/>
      <c r="X20" s="153"/>
      <c r="Y20" s="153"/>
      <c r="Z20" s="153"/>
    </row>
    <row r="21" spans="1:26" ht="24" customHeight="1">
      <c r="A21" s="633"/>
      <c r="B21" s="185" t="s">
        <v>378</v>
      </c>
      <c r="C21" s="185" t="s">
        <v>379</v>
      </c>
      <c r="D21" s="185" t="s">
        <v>380</v>
      </c>
      <c r="E21" s="185" t="s">
        <v>381</v>
      </c>
      <c r="F21" s="185" t="s">
        <v>390</v>
      </c>
      <c r="G21" s="185" t="s">
        <v>403</v>
      </c>
      <c r="H21" s="185" t="s">
        <v>404</v>
      </c>
      <c r="I21" s="185" t="s">
        <v>384</v>
      </c>
      <c r="J21" s="185" t="s">
        <v>405</v>
      </c>
      <c r="K21" s="185" t="s">
        <v>387</v>
      </c>
      <c r="L21" s="188" t="s">
        <v>393</v>
      </c>
      <c r="M21" s="182"/>
      <c r="N21" s="182"/>
      <c r="O21" s="155"/>
      <c r="P21" s="155"/>
      <c r="Q21" s="155"/>
      <c r="R21" s="155"/>
      <c r="S21" s="155"/>
      <c r="T21" s="155"/>
      <c r="U21" s="155"/>
      <c r="V21" s="155"/>
      <c r="W21" s="155"/>
      <c r="X21" s="153"/>
      <c r="Y21" s="153"/>
      <c r="Z21" s="153"/>
    </row>
    <row r="22" spans="1:26" ht="24" customHeight="1">
      <c r="A22" s="633" t="s">
        <v>236</v>
      </c>
      <c r="B22" s="213" t="s">
        <v>373</v>
      </c>
      <c r="C22" s="213" t="s">
        <v>374</v>
      </c>
      <c r="D22" s="217" t="s">
        <v>398</v>
      </c>
      <c r="E22" s="214" t="s">
        <v>375</v>
      </c>
      <c r="F22" s="219" t="s">
        <v>401</v>
      </c>
      <c r="G22" s="214" t="s">
        <v>394</v>
      </c>
      <c r="H22" s="216" t="s">
        <v>383</v>
      </c>
      <c r="I22" s="214" t="s">
        <v>389</v>
      </c>
      <c r="J22" s="220" t="s">
        <v>402</v>
      </c>
      <c r="K22" s="218" t="s">
        <v>377</v>
      </c>
      <c r="L22" s="182"/>
      <c r="M22" s="182"/>
      <c r="N22" s="182"/>
      <c r="O22" s="155"/>
      <c r="P22" s="155"/>
      <c r="Q22" s="155"/>
      <c r="R22" s="155"/>
      <c r="S22" s="155"/>
      <c r="T22" s="155"/>
      <c r="U22" s="155"/>
      <c r="V22" s="155"/>
      <c r="W22" s="153"/>
      <c r="X22" s="153"/>
      <c r="Y22" s="153"/>
      <c r="Z22" s="153"/>
    </row>
    <row r="23" spans="1:26" ht="24" customHeight="1">
      <c r="A23" s="633"/>
      <c r="B23" s="185" t="s">
        <v>378</v>
      </c>
      <c r="C23" s="185" t="s">
        <v>379</v>
      </c>
      <c r="D23" s="185" t="s">
        <v>399</v>
      </c>
      <c r="E23" s="185" t="s">
        <v>406</v>
      </c>
      <c r="F23" s="185" t="s">
        <v>403</v>
      </c>
      <c r="G23" s="185" t="s">
        <v>407</v>
      </c>
      <c r="H23" s="185" t="s">
        <v>384</v>
      </c>
      <c r="I23" s="185" t="s">
        <v>405</v>
      </c>
      <c r="J23" s="185" t="s">
        <v>387</v>
      </c>
      <c r="K23" s="185" t="s">
        <v>393</v>
      </c>
      <c r="L23" s="182"/>
      <c r="M23" s="182"/>
      <c r="N23" s="182"/>
      <c r="O23" s="155"/>
      <c r="P23" s="155"/>
      <c r="Q23" s="155"/>
      <c r="R23" s="155"/>
      <c r="S23" s="155"/>
      <c r="T23" s="155"/>
      <c r="U23" s="155"/>
      <c r="V23" s="155"/>
      <c r="W23" s="153"/>
      <c r="X23" s="153"/>
      <c r="Y23" s="153"/>
      <c r="Z23" s="153"/>
    </row>
    <row r="24" spans="1:26" ht="24" customHeight="1">
      <c r="A24" s="633" t="s">
        <v>229</v>
      </c>
      <c r="B24" s="213" t="s">
        <v>373</v>
      </c>
      <c r="C24" s="213" t="s">
        <v>374</v>
      </c>
      <c r="D24" s="217" t="s">
        <v>398</v>
      </c>
      <c r="E24" s="214" t="s">
        <v>375</v>
      </c>
      <c r="F24" s="213" t="s">
        <v>376</v>
      </c>
      <c r="G24" s="214" t="s">
        <v>389</v>
      </c>
      <c r="H24" s="219" t="s">
        <v>401</v>
      </c>
      <c r="I24" s="214" t="s">
        <v>394</v>
      </c>
      <c r="J24" s="216" t="s">
        <v>383</v>
      </c>
      <c r="K24" s="214" t="s">
        <v>389</v>
      </c>
      <c r="L24" s="211" t="s">
        <v>402</v>
      </c>
      <c r="M24" s="181" t="s">
        <v>377</v>
      </c>
      <c r="N24" s="182"/>
      <c r="O24" s="155"/>
      <c r="P24" s="155"/>
      <c r="Q24" s="155"/>
      <c r="R24" s="155"/>
      <c r="S24" s="155"/>
      <c r="T24" s="155"/>
      <c r="U24" s="155"/>
      <c r="V24" s="155"/>
      <c r="W24" s="153"/>
      <c r="X24" s="153"/>
      <c r="Y24" s="153"/>
      <c r="Z24" s="153"/>
    </row>
    <row r="25" spans="1:26" ht="24" customHeight="1">
      <c r="A25" s="633"/>
      <c r="B25" s="185" t="s">
        <v>378</v>
      </c>
      <c r="C25" s="185" t="s">
        <v>379</v>
      </c>
      <c r="D25" s="185" t="s">
        <v>399</v>
      </c>
      <c r="E25" s="185" t="s">
        <v>406</v>
      </c>
      <c r="F25" s="185" t="s">
        <v>381</v>
      </c>
      <c r="G25" s="185" t="s">
        <v>390</v>
      </c>
      <c r="H25" s="185" t="s">
        <v>403</v>
      </c>
      <c r="I25" s="185" t="s">
        <v>404</v>
      </c>
      <c r="J25" s="185" t="s">
        <v>384</v>
      </c>
      <c r="K25" s="185" t="s">
        <v>408</v>
      </c>
      <c r="L25" s="187" t="s">
        <v>387</v>
      </c>
      <c r="M25" s="183" t="s">
        <v>393</v>
      </c>
      <c r="N25" s="155"/>
      <c r="O25" s="155"/>
      <c r="P25" s="155"/>
      <c r="Q25" s="155"/>
      <c r="R25" s="155"/>
      <c r="S25" s="155"/>
      <c r="T25" s="155"/>
      <c r="U25" s="155"/>
      <c r="V25" s="155"/>
      <c r="W25" s="153"/>
      <c r="X25" s="153"/>
      <c r="Y25" s="153"/>
      <c r="Z25" s="153"/>
    </row>
    <row r="26" spans="1:26" ht="24" customHeight="1">
      <c r="A26" s="157"/>
      <c r="B26" s="158"/>
      <c r="C26" s="158"/>
      <c r="D26" s="153"/>
      <c r="E26" s="158"/>
      <c r="F26" s="158"/>
      <c r="G26" s="158"/>
      <c r="H26" s="158"/>
      <c r="I26" s="158"/>
      <c r="J26" s="158"/>
      <c r="K26" s="158"/>
      <c r="L26" s="158"/>
      <c r="M26" s="158"/>
      <c r="N26" s="158"/>
      <c r="O26" s="155"/>
      <c r="P26" s="155"/>
      <c r="Q26" s="155"/>
      <c r="R26" s="155"/>
      <c r="S26" s="155"/>
      <c r="T26" s="155"/>
      <c r="U26" s="155"/>
      <c r="V26" s="155"/>
      <c r="W26" s="155"/>
      <c r="X26" s="153"/>
      <c r="Y26" s="153"/>
      <c r="Z26" s="153"/>
    </row>
    <row r="27" spans="1:26" ht="24" customHeight="1">
      <c r="A27" s="157"/>
      <c r="B27" s="158"/>
      <c r="C27" s="158"/>
      <c r="D27" s="153"/>
      <c r="E27" s="158"/>
      <c r="F27" s="158"/>
      <c r="G27" s="158"/>
      <c r="H27" s="158"/>
      <c r="I27" s="158"/>
      <c r="J27" s="159"/>
      <c r="L27" s="158"/>
      <c r="M27" s="158"/>
      <c r="N27" s="158"/>
      <c r="O27" s="155"/>
      <c r="P27" s="155"/>
      <c r="Q27" s="155"/>
      <c r="R27" s="155"/>
      <c r="S27" s="155"/>
      <c r="T27" s="155"/>
      <c r="U27" s="155"/>
      <c r="V27" s="155"/>
      <c r="W27" s="155"/>
      <c r="X27" s="153"/>
      <c r="Y27" s="153"/>
      <c r="Z27" s="153"/>
    </row>
    <row r="28" spans="1:26" ht="24" customHeight="1">
      <c r="A28" s="157"/>
      <c r="B28" s="158"/>
      <c r="C28" s="158"/>
      <c r="D28" s="153"/>
      <c r="E28" s="158"/>
      <c r="F28" s="158"/>
      <c r="G28" s="158"/>
      <c r="H28" s="158"/>
      <c r="I28" s="158"/>
      <c r="J28" s="158"/>
      <c r="K28" s="158"/>
      <c r="L28" s="158"/>
      <c r="M28" s="158"/>
      <c r="N28" s="158"/>
      <c r="O28" s="155"/>
      <c r="P28" s="155"/>
      <c r="Q28" s="155"/>
      <c r="R28" s="155"/>
      <c r="S28" s="155"/>
      <c r="T28" s="155"/>
      <c r="U28" s="155"/>
      <c r="V28" s="155"/>
      <c r="W28" s="155"/>
      <c r="X28" s="153"/>
      <c r="Y28" s="153"/>
      <c r="Z28" s="153"/>
    </row>
    <row r="29" spans="1:26" ht="24" customHeight="1">
      <c r="A29" s="157"/>
      <c r="B29" s="158"/>
      <c r="C29" s="158"/>
      <c r="D29" s="158"/>
      <c r="E29" s="158"/>
      <c r="F29" s="158"/>
      <c r="G29" s="158"/>
      <c r="H29" s="158"/>
      <c r="I29" s="158"/>
      <c r="J29" s="158"/>
      <c r="K29" s="158"/>
      <c r="L29" s="158"/>
      <c r="M29" s="158"/>
      <c r="N29" s="158"/>
      <c r="O29" s="155"/>
      <c r="P29" s="155"/>
      <c r="Q29" s="155"/>
      <c r="R29" s="155"/>
      <c r="S29" s="155"/>
      <c r="T29" s="155"/>
      <c r="U29" s="155"/>
      <c r="V29" s="155"/>
      <c r="W29" s="155"/>
      <c r="X29" s="153"/>
      <c r="Y29" s="153"/>
      <c r="Z29" s="153"/>
    </row>
    <row r="30" spans="1:26" ht="24" customHeight="1">
      <c r="A30" s="157"/>
      <c r="B30" s="158"/>
      <c r="C30" s="158"/>
      <c r="D30" s="158"/>
      <c r="E30" s="158"/>
      <c r="F30" s="158"/>
      <c r="G30" s="158"/>
      <c r="H30" s="158"/>
      <c r="I30" s="158"/>
      <c r="J30" s="158"/>
      <c r="K30" s="158"/>
      <c r="L30" s="158"/>
      <c r="M30" s="158"/>
      <c r="N30" s="158"/>
      <c r="O30" s="155"/>
      <c r="P30" s="155"/>
      <c r="Q30" s="155"/>
      <c r="R30" s="155"/>
      <c r="S30" s="155"/>
      <c r="T30" s="155"/>
      <c r="U30" s="155"/>
      <c r="V30" s="155"/>
      <c r="W30" s="155"/>
      <c r="X30" s="153"/>
      <c r="Y30" s="153"/>
      <c r="Z30" s="153"/>
    </row>
    <row r="31" spans="1:26" ht="24" customHeight="1">
      <c r="A31" s="157"/>
      <c r="B31" s="158"/>
      <c r="C31" s="158"/>
      <c r="D31" s="158"/>
      <c r="E31" s="158"/>
      <c r="F31" s="158"/>
      <c r="G31" s="158"/>
      <c r="H31" s="158"/>
      <c r="I31" s="158"/>
      <c r="J31" s="158"/>
      <c r="K31" s="158"/>
      <c r="L31" s="158"/>
      <c r="M31" s="158"/>
      <c r="N31" s="158"/>
      <c r="O31" s="155"/>
      <c r="P31" s="155"/>
      <c r="Q31" s="155"/>
      <c r="R31" s="155"/>
      <c r="S31" s="155"/>
      <c r="T31" s="155"/>
      <c r="U31" s="155"/>
      <c r="V31" s="155"/>
      <c r="W31" s="155"/>
      <c r="X31" s="153"/>
      <c r="Y31" s="153"/>
      <c r="Z31" s="153"/>
    </row>
    <row r="32" spans="1:26" ht="24" customHeight="1">
      <c r="A32" s="152"/>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24" customHeight="1">
      <c r="A33" s="152"/>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ht="24" customHeight="1">
      <c r="A34" s="152"/>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ht="24" customHeight="1">
      <c r="A35" s="152"/>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ht="24" customHeight="1">
      <c r="A36" s="15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ht="24" customHeight="1">
      <c r="A37" s="152"/>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ht="24" customHeight="1">
      <c r="A38" s="152"/>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24" customHeight="1">
      <c r="A39" s="15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24"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24" customHeight="1">
      <c r="A41" s="152"/>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24" customHeight="1">
      <c r="A42" s="152"/>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24" customHeight="1">
      <c r="A43" s="152"/>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24" customHeight="1">
      <c r="A44" s="152"/>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24" customHeight="1">
      <c r="A45" s="152"/>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24" customHeight="1">
      <c r="A46" s="152"/>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24" customHeight="1">
      <c r="A47" s="152"/>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24" customHeight="1">
      <c r="A48" s="152"/>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24" customHeight="1">
      <c r="A49" s="152"/>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24" customHeight="1">
      <c r="A50" s="152"/>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24" customHeight="1">
      <c r="A51" s="15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6" ht="24" customHeight="1">
      <c r="A52" s="152"/>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row>
    <row r="53" spans="1:26" ht="24" customHeight="1">
      <c r="A53" s="152"/>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ht="24" customHeight="1">
      <c r="A54" s="152"/>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24" customHeight="1">
      <c r="A55" s="152"/>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ht="24" customHeight="1">
      <c r="A56" s="152"/>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ht="24" customHeight="1">
      <c r="A57" s="152"/>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ht="24" customHeight="1">
      <c r="A58" s="152"/>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ht="24" customHeight="1">
      <c r="A59" s="152"/>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ht="24" customHeight="1">
      <c r="A60" s="152"/>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ht="24" customHeight="1">
      <c r="A61" s="152"/>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24" customHeight="1">
      <c r="A62" s="152"/>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24" customHeight="1">
      <c r="A63" s="152"/>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24" customHeight="1">
      <c r="A64" s="152"/>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24" customHeight="1">
      <c r="A65" s="152"/>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24" customHeight="1">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24" customHeight="1">
      <c r="A67" s="152"/>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24" customHeight="1">
      <c r="A68" s="15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24" customHeight="1">
      <c r="A69" s="152"/>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24" customHeight="1">
      <c r="A70" s="152"/>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24" customHeight="1">
      <c r="A71" s="152"/>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24" customHeight="1">
      <c r="A72" s="152"/>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24" customHeight="1">
      <c r="A73" s="152"/>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24" customHeight="1">
      <c r="A74" s="152"/>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24"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24" customHeight="1">
      <c r="A76" s="152"/>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24" customHeight="1">
      <c r="A77" s="152"/>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24" customHeight="1">
      <c r="A78" s="152"/>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24" customHeight="1">
      <c r="A79" s="152"/>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24" customHeight="1">
      <c r="A80" s="152"/>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24" customHeight="1">
      <c r="A81" s="152"/>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24" customHeight="1">
      <c r="A82" s="152"/>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24" customHeight="1">
      <c r="A83" s="152"/>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24" customHeight="1">
      <c r="A84" s="152"/>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24" customHeight="1">
      <c r="A85" s="152"/>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24" customHeight="1">
      <c r="A86" s="152"/>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24" customHeight="1">
      <c r="A87" s="152"/>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24" customHeight="1">
      <c r="A88" s="152"/>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24" customHeight="1">
      <c r="A89" s="152"/>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24" customHeight="1">
      <c r="A90" s="152"/>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24" customHeight="1">
      <c r="A91" s="152"/>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24" customHeight="1">
      <c r="A92" s="152"/>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24" customHeight="1">
      <c r="A93" s="152"/>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24" customHeight="1">
      <c r="A94" s="152"/>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24" customHeight="1">
      <c r="A95" s="152"/>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24" customHeight="1">
      <c r="A96" s="152"/>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24" customHeight="1">
      <c r="A97" s="152"/>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24" customHeight="1">
      <c r="A98" s="152"/>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24" customHeight="1">
      <c r="A99" s="152"/>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ht="24" customHeight="1">
      <c r="A100" s="152"/>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row r="101" spans="1:26" ht="24" customHeight="1">
      <c r="A101" s="152"/>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row>
    <row r="102" spans="1:26" ht="24" customHeight="1">
      <c r="A102" s="152"/>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row>
    <row r="103" spans="1:26" ht="24" customHeight="1">
      <c r="A103" s="152"/>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row>
    <row r="104" spans="1:26" ht="24" customHeight="1">
      <c r="A104" s="152"/>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row>
    <row r="105" spans="1:26" ht="24" customHeight="1">
      <c r="A105" s="152"/>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row>
    <row r="106" spans="1:26" ht="24" customHeight="1">
      <c r="A106" s="152"/>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row>
    <row r="107" spans="1:26" ht="24" customHeight="1">
      <c r="A107" s="152"/>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ht="24" customHeight="1">
      <c r="A108" s="152"/>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ht="24" customHeight="1">
      <c r="A109" s="152"/>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24" customHeight="1">
      <c r="A110" s="152"/>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ht="24" customHeight="1">
      <c r="A111" s="152"/>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ht="24" customHeight="1">
      <c r="A112" s="152"/>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ht="24" customHeight="1">
      <c r="A113" s="152"/>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ht="24" customHeight="1">
      <c r="A114" s="152"/>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ht="24" customHeight="1">
      <c r="A115" s="152"/>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ht="24" customHeight="1">
      <c r="A116" s="152"/>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ht="24" customHeight="1">
      <c r="A117" s="152"/>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ht="24" customHeight="1">
      <c r="A118" s="152"/>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ht="24" customHeight="1">
      <c r="A119" s="152"/>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ht="24" customHeight="1">
      <c r="A120" s="152"/>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24" customHeight="1">
      <c r="A121" s="152"/>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ht="24" customHeight="1">
      <c r="A122" s="152"/>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ht="24" customHeight="1">
      <c r="A123" s="152"/>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ht="24" customHeight="1">
      <c r="A124" s="152"/>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ht="24" customHeight="1">
      <c r="A125" s="152"/>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ht="24" customHeight="1">
      <c r="A126" s="152"/>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ht="24" customHeight="1">
      <c r="A127" s="152"/>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ht="24" customHeight="1">
      <c r="A128" s="152"/>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ht="24" customHeight="1">
      <c r="A129" s="152"/>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ht="24" customHeight="1">
      <c r="A130" s="152"/>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ht="24" customHeight="1">
      <c r="A131" s="152"/>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24" customHeight="1">
      <c r="A132" s="152"/>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ht="24" customHeight="1">
      <c r="A133" s="152"/>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ht="24" customHeight="1">
      <c r="A134" s="152"/>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ht="24" customHeight="1">
      <c r="A135" s="152"/>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ht="24" customHeight="1">
      <c r="A136" s="152"/>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ht="24" customHeight="1">
      <c r="A137" s="152"/>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ht="24" customHeight="1">
      <c r="A138" s="152"/>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ht="24" customHeight="1">
      <c r="A139" s="152"/>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ht="24" customHeight="1">
      <c r="A140" s="152"/>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ht="24" customHeight="1">
      <c r="A141" s="152"/>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ht="24" customHeight="1">
      <c r="A142" s="152"/>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24" customHeight="1">
      <c r="A143" s="152"/>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ht="24" customHeight="1">
      <c r="A144" s="152"/>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ht="24" customHeight="1">
      <c r="A145" s="152"/>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ht="24" customHeight="1">
      <c r="A146" s="152"/>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ht="24" customHeight="1">
      <c r="A147" s="152"/>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ht="24" customHeight="1">
      <c r="A148" s="152"/>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ht="24" customHeight="1">
      <c r="A149" s="152"/>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ht="24" customHeight="1">
      <c r="A150" s="152"/>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ht="24" customHeight="1">
      <c r="A151" s="152"/>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ht="24" customHeight="1">
      <c r="A152" s="152"/>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ht="24" customHeight="1">
      <c r="A153" s="152"/>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24" customHeight="1">
      <c r="A154" s="152"/>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ht="24" customHeight="1">
      <c r="A155" s="152"/>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ht="24" customHeight="1">
      <c r="A156" s="152"/>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ht="24" customHeight="1">
      <c r="A157" s="152"/>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ht="24" customHeight="1">
      <c r="A158" s="152"/>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ht="24" customHeight="1">
      <c r="A159" s="152"/>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ht="24" customHeight="1">
      <c r="A160" s="152"/>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ht="24" customHeight="1">
      <c r="A161" s="152"/>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ht="24" customHeight="1">
      <c r="A162" s="152"/>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ht="24" customHeight="1">
      <c r="A163" s="152"/>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ht="24" customHeight="1">
      <c r="A164" s="152"/>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24" customHeight="1">
      <c r="A165" s="152"/>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row r="166" spans="1:26" ht="24" customHeight="1">
      <c r="A166" s="152"/>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row>
    <row r="167" spans="1:26" ht="24" customHeight="1">
      <c r="A167" s="152"/>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row>
    <row r="168" spans="1:26" ht="24" customHeight="1">
      <c r="A168" s="152"/>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row>
    <row r="169" spans="1:26" ht="24" customHeight="1">
      <c r="A169" s="152"/>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row>
    <row r="170" spans="1:26" ht="24" customHeight="1">
      <c r="A170" s="152"/>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row>
    <row r="171" spans="1:26" ht="24" customHeight="1">
      <c r="A171" s="152"/>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row>
    <row r="172" spans="1:26" ht="24" customHeight="1">
      <c r="A172" s="152"/>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row>
    <row r="173" spans="1:26" ht="24" customHeight="1">
      <c r="A173" s="152"/>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row>
    <row r="174" spans="1:26" ht="24" customHeight="1">
      <c r="A174" s="152"/>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row>
    <row r="175" spans="1:26" ht="24" customHeight="1">
      <c r="A175" s="152"/>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24" customHeight="1">
      <c r="A176" s="152"/>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row>
    <row r="177" spans="1:26" ht="24" customHeight="1">
      <c r="A177" s="152"/>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row>
    <row r="178" spans="1:26" ht="24" customHeight="1">
      <c r="A178" s="152"/>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row>
    <row r="179" spans="1:26" ht="24" customHeight="1">
      <c r="A179" s="152"/>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row>
    <row r="180" spans="1:26" ht="24" customHeight="1">
      <c r="A180" s="152"/>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row>
    <row r="181" spans="1:26" ht="24" customHeight="1">
      <c r="A181" s="152"/>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24" customHeight="1">
      <c r="A182" s="152"/>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row>
    <row r="183" spans="1:26" ht="24" customHeight="1">
      <c r="A183" s="152"/>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row>
    <row r="184" spans="1:26" ht="24" customHeight="1">
      <c r="A184" s="152"/>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row>
    <row r="185" spans="1:26" ht="24" customHeight="1">
      <c r="A185" s="152"/>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row>
    <row r="186" spans="1:26" ht="24" customHeight="1">
      <c r="A186" s="152"/>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24" customHeight="1">
      <c r="A187" s="152"/>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row>
    <row r="188" spans="1:26" ht="24" customHeight="1">
      <c r="A188" s="152"/>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24" customHeight="1">
      <c r="A189" s="152"/>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row>
    <row r="190" spans="1:26" ht="24" customHeight="1">
      <c r="A190" s="152"/>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row>
    <row r="191" spans="1:26" ht="24" customHeight="1">
      <c r="A191" s="152"/>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row>
    <row r="192" spans="1:26" ht="24" customHeight="1">
      <c r="A192" s="152"/>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row>
    <row r="193" spans="1:26" ht="24" customHeight="1">
      <c r="A193" s="152"/>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row>
    <row r="194" spans="1:26" ht="24" customHeight="1">
      <c r="A194" s="152"/>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row>
    <row r="195" spans="1:26" ht="24" customHeight="1">
      <c r="A195" s="152"/>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row>
    <row r="196" spans="1:26" ht="24" customHeight="1">
      <c r="A196" s="152"/>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row>
    <row r="197" spans="1:26" ht="24" customHeight="1">
      <c r="A197" s="152"/>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24" customHeight="1">
      <c r="A198" s="152"/>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row>
    <row r="199" spans="1:26" ht="24" customHeight="1">
      <c r="A199" s="152"/>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row>
    <row r="200" spans="1:26" ht="24" customHeight="1">
      <c r="A200" s="152"/>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row>
    <row r="201" spans="1:26" ht="24" customHeight="1">
      <c r="A201" s="152"/>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row>
    <row r="202" spans="1:26" ht="24" customHeight="1">
      <c r="A202" s="152"/>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row>
    <row r="203" spans="1:26" ht="24" customHeight="1">
      <c r="A203" s="152"/>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row>
    <row r="204" spans="1:26" ht="24" customHeight="1">
      <c r="A204" s="152"/>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row>
    <row r="205" spans="1:26" ht="24" customHeight="1">
      <c r="A205" s="152"/>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row>
    <row r="206" spans="1:26" ht="24" customHeight="1">
      <c r="A206" s="152"/>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row>
    <row r="207" spans="1:26" ht="24" customHeight="1">
      <c r="A207" s="152"/>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row>
    <row r="208" spans="1:26" ht="24" customHeight="1">
      <c r="A208" s="152"/>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24" customHeight="1">
      <c r="A209" s="152"/>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row>
    <row r="210" spans="1:26" ht="24" customHeight="1">
      <c r="A210" s="152"/>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row>
    <row r="211" spans="1:26" ht="24" customHeight="1">
      <c r="A211" s="152"/>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row>
    <row r="212" spans="1:26" ht="24" customHeight="1">
      <c r="A212" s="152"/>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row>
    <row r="213" spans="1:26" ht="24" customHeight="1">
      <c r="A213" s="152"/>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row>
    <row r="214" spans="1:26" ht="24" customHeight="1">
      <c r="A214" s="152"/>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row>
    <row r="215" spans="1:26" ht="24" customHeight="1">
      <c r="A215" s="152"/>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24" customHeight="1">
      <c r="A216" s="152"/>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row>
    <row r="217" spans="1:26" ht="24" customHeight="1">
      <c r="A217" s="152"/>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row>
    <row r="218" spans="1:26" ht="24" customHeight="1">
      <c r="A218" s="152"/>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row>
    <row r="219" spans="1:26" ht="24" customHeight="1">
      <c r="A219" s="152"/>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24" customHeight="1">
      <c r="A220" s="152"/>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row>
    <row r="221" spans="1:26" ht="24" customHeight="1">
      <c r="A221" s="152"/>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6" ht="24" customHeight="1">
      <c r="A222" s="152"/>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row>
    <row r="223" spans="1:26" ht="24" customHeight="1">
      <c r="A223" s="152"/>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row>
    <row r="224" spans="1:26" ht="24" customHeight="1">
      <c r="A224" s="152"/>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row>
    <row r="225" spans="1:26" ht="24" customHeight="1">
      <c r="A225" s="152"/>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row>
    <row r="226" spans="1:26" ht="24" customHeight="1">
      <c r="A226" s="152"/>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24" customHeight="1">
      <c r="A227" s="152"/>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row>
    <row r="228" spans="1:26" ht="24" customHeight="1">
      <c r="A228" s="152"/>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row>
    <row r="229" spans="1:26" ht="24" customHeight="1">
      <c r="A229" s="152"/>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row>
    <row r="230" spans="1:26" ht="24" customHeight="1">
      <c r="A230" s="152"/>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24" customHeight="1">
      <c r="A231" s="152"/>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row>
    <row r="232" spans="1:26" ht="24" customHeight="1">
      <c r="A232" s="152"/>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row>
    <row r="233" spans="1:26" ht="24" customHeight="1">
      <c r="A233" s="152"/>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row>
    <row r="234" spans="1:26" ht="24" customHeight="1">
      <c r="A234" s="152"/>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row>
    <row r="235" spans="1:26" ht="24" customHeight="1">
      <c r="A235" s="152"/>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row>
    <row r="236" spans="1:26" ht="24" customHeight="1">
      <c r="A236" s="152"/>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row>
    <row r="237" spans="1:26" ht="24" customHeight="1">
      <c r="A237" s="152"/>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row>
    <row r="238" spans="1:26" ht="24" customHeight="1">
      <c r="A238" s="152"/>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row>
    <row r="239" spans="1:26" ht="24" customHeight="1">
      <c r="A239" s="152"/>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row>
    <row r="240" spans="1:26" ht="24" customHeight="1">
      <c r="A240" s="152"/>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row>
    <row r="241" spans="1:26" ht="24" customHeight="1">
      <c r="A241" s="152"/>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24" customHeight="1">
      <c r="A242" s="152"/>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row>
    <row r="243" spans="1:26" ht="24" customHeight="1">
      <c r="A243" s="152"/>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row>
    <row r="244" spans="1:26" ht="24" customHeight="1">
      <c r="A244" s="152"/>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row>
    <row r="245" spans="1:26" ht="24" customHeight="1">
      <c r="A245" s="152"/>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row>
    <row r="246" spans="1:26" ht="24" customHeight="1">
      <c r="A246" s="152"/>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row>
    <row r="247" spans="1:26" ht="24" customHeight="1">
      <c r="A247" s="152"/>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row>
    <row r="248" spans="1:26" ht="24" customHeight="1">
      <c r="A248" s="152"/>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row>
    <row r="249" spans="1:26" ht="24" customHeight="1">
      <c r="A249" s="152"/>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row>
    <row r="250" spans="1:26" ht="24" customHeight="1">
      <c r="A250" s="152"/>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row>
    <row r="251" spans="1:26" ht="24" customHeight="1">
      <c r="A251" s="152"/>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row>
    <row r="252" spans="1:26" ht="24" customHeight="1">
      <c r="A252" s="152"/>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24" customHeight="1">
      <c r="A253" s="152"/>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row>
    <row r="254" spans="1:26" ht="24" customHeight="1">
      <c r="A254" s="152"/>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row>
    <row r="255" spans="1:26" ht="24" customHeight="1">
      <c r="A255" s="152"/>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row>
    <row r="256" spans="1:26" ht="24" customHeight="1">
      <c r="A256" s="152"/>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row>
    <row r="257" spans="1:26" ht="24" customHeight="1">
      <c r="A257" s="152"/>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row>
    <row r="258" spans="1:26" ht="24" customHeight="1">
      <c r="A258" s="152"/>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row>
    <row r="259" spans="1:26" ht="24" customHeight="1">
      <c r="A259" s="152"/>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ht="24" customHeight="1">
      <c r="A260" s="152"/>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ht="24" customHeight="1">
      <c r="A261" s="152"/>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ht="24" customHeight="1">
      <c r="A262" s="152"/>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row>
    <row r="263" spans="1:26" ht="24" customHeight="1">
      <c r="A263" s="152"/>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24" customHeight="1">
      <c r="A264" s="152"/>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row>
    <row r="265" spans="1:26" ht="24" customHeight="1">
      <c r="A265" s="152"/>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row>
    <row r="266" spans="1:26" ht="24" customHeight="1">
      <c r="A266" s="152"/>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row>
    <row r="267" spans="1:26" ht="24" customHeight="1">
      <c r="A267" s="152"/>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row>
    <row r="268" spans="1:26" ht="24" customHeight="1">
      <c r="A268" s="152"/>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row>
    <row r="269" spans="1:26" ht="24" customHeight="1">
      <c r="A269" s="152"/>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row>
    <row r="270" spans="1:26" ht="24" customHeight="1">
      <c r="A270" s="152"/>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row>
    <row r="271" spans="1:26" ht="24" customHeight="1">
      <c r="A271" s="152"/>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row>
    <row r="272" spans="1:26" ht="24" customHeight="1">
      <c r="A272" s="152"/>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row>
    <row r="273" spans="1:26" ht="24" customHeight="1">
      <c r="A273" s="152"/>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row>
    <row r="274" spans="1:26" ht="24" customHeight="1">
      <c r="A274" s="152"/>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24" customHeight="1">
      <c r="A275" s="152"/>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row>
    <row r="276" spans="1:26" ht="24" customHeight="1">
      <c r="A276" s="152"/>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row>
    <row r="277" spans="1:26" ht="24" customHeight="1">
      <c r="A277" s="152"/>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row>
    <row r="278" spans="1:26" ht="24" customHeight="1">
      <c r="A278" s="152"/>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row>
    <row r="279" spans="1:26" ht="24" customHeight="1">
      <c r="A279" s="152"/>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row>
    <row r="280" spans="1:26" ht="24" customHeight="1">
      <c r="A280" s="152"/>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row>
    <row r="281" spans="1:26" ht="24" customHeight="1">
      <c r="A281" s="152"/>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row>
    <row r="282" spans="1:26" ht="24" customHeight="1">
      <c r="A282" s="152"/>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row>
    <row r="283" spans="1:26" ht="24" customHeight="1">
      <c r="A283" s="152"/>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row>
    <row r="284" spans="1:26" ht="24" customHeight="1">
      <c r="A284" s="152"/>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row>
    <row r="285" spans="1:26" ht="24" customHeight="1">
      <c r="A285" s="152"/>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24" customHeight="1">
      <c r="A286" s="152"/>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row>
    <row r="287" spans="1:26" ht="24" customHeight="1">
      <c r="A287" s="152"/>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row>
    <row r="288" spans="1:26" ht="24" customHeight="1">
      <c r="A288" s="152"/>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row>
    <row r="289" spans="1:26" ht="24" customHeight="1">
      <c r="A289" s="152"/>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row>
    <row r="290" spans="1:26" ht="24" customHeight="1">
      <c r="A290" s="152"/>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row>
    <row r="291" spans="1:26" ht="24" customHeight="1">
      <c r="A291" s="152"/>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row>
    <row r="292" spans="1:26" ht="24" customHeight="1">
      <c r="A292" s="152"/>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row>
    <row r="293" spans="1:26" ht="24" customHeight="1">
      <c r="A293" s="152"/>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row>
    <row r="294" spans="1:26" ht="24" customHeight="1">
      <c r="A294" s="152"/>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row>
    <row r="295" spans="1:26" ht="24" customHeight="1">
      <c r="A295" s="152"/>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row>
    <row r="296" spans="1:26" ht="24" customHeight="1">
      <c r="A296" s="152"/>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24" customHeight="1">
      <c r="A297" s="152"/>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row>
    <row r="298" spans="1:26" ht="24" customHeight="1">
      <c r="A298" s="152"/>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row>
    <row r="299" spans="1:26" ht="24" customHeight="1">
      <c r="A299" s="152"/>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row>
    <row r="300" spans="1:26" ht="24" customHeight="1">
      <c r="A300" s="152"/>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row>
    <row r="301" spans="1:26" ht="24" customHeight="1">
      <c r="A301" s="152"/>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row>
    <row r="302" spans="1:26" ht="24" customHeight="1">
      <c r="A302" s="152"/>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row>
    <row r="303" spans="1:26" ht="24" customHeight="1">
      <c r="A303" s="152"/>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row>
    <row r="304" spans="1:26" ht="24" customHeight="1">
      <c r="A304" s="152"/>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row>
    <row r="305" spans="1:26" ht="24" customHeight="1">
      <c r="A305" s="152"/>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row>
    <row r="306" spans="1:26" ht="24" customHeight="1">
      <c r="A306" s="152"/>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row>
    <row r="307" spans="1:26" ht="24" customHeight="1">
      <c r="A307" s="152"/>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24" customHeight="1">
      <c r="A308" s="152"/>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row>
    <row r="309" spans="1:26" ht="24" customHeight="1">
      <c r="A309" s="152"/>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row>
    <row r="310" spans="1:26" ht="24" customHeight="1">
      <c r="A310" s="152"/>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row>
    <row r="311" spans="1:26" ht="24" customHeight="1">
      <c r="A311" s="152"/>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row>
    <row r="312" spans="1:26" ht="24" customHeight="1">
      <c r="A312" s="152"/>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row>
    <row r="313" spans="1:26" ht="24" customHeight="1">
      <c r="A313" s="152"/>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row>
    <row r="314" spans="1:26" ht="24" customHeight="1">
      <c r="A314" s="152"/>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row>
    <row r="315" spans="1:26" ht="24" customHeight="1">
      <c r="A315" s="152"/>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row>
    <row r="316" spans="1:26" ht="24" customHeight="1">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row>
    <row r="317" spans="1:26" ht="24" customHeight="1">
      <c r="A317" s="152"/>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row>
    <row r="318" spans="1:26" ht="24" customHeight="1">
      <c r="A318" s="152"/>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24" customHeight="1">
      <c r="A319" s="152"/>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row>
    <row r="320" spans="1:26" ht="24" customHeight="1">
      <c r="A320" s="152"/>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row>
    <row r="321" spans="1:26" ht="24" customHeight="1">
      <c r="A321" s="152"/>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row>
    <row r="322" spans="1:26" ht="24" customHeight="1">
      <c r="A322" s="152"/>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row>
    <row r="323" spans="1:26" ht="24" customHeight="1">
      <c r="A323" s="152"/>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row>
    <row r="324" spans="1:26" ht="24" customHeight="1">
      <c r="A324" s="152"/>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row>
    <row r="325" spans="1:26" ht="24" customHeight="1">
      <c r="A325" s="152"/>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row>
    <row r="326" spans="1:26" ht="24" customHeight="1">
      <c r="A326" s="152"/>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row>
    <row r="327" spans="1:26" ht="24" customHeight="1">
      <c r="A327" s="152"/>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row>
    <row r="328" spans="1:26" ht="24" customHeight="1">
      <c r="A328" s="152"/>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row>
    <row r="329" spans="1:26" ht="24" customHeight="1">
      <c r="A329" s="152"/>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24" customHeight="1">
      <c r="A330" s="152"/>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row>
    <row r="331" spans="1:26" ht="24" customHeight="1">
      <c r="A331" s="152"/>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row>
    <row r="332" spans="1:26" ht="24" customHeight="1">
      <c r="A332" s="152"/>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row>
    <row r="333" spans="1:26" ht="24" customHeight="1">
      <c r="A333" s="152"/>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row>
    <row r="334" spans="1:26" ht="24" customHeight="1">
      <c r="A334" s="152"/>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row>
    <row r="335" spans="1:26" ht="24" customHeight="1">
      <c r="A335" s="152"/>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row>
    <row r="336" spans="1:26" ht="24" customHeight="1">
      <c r="A336" s="152"/>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row>
    <row r="337" spans="1:26" ht="24" customHeight="1">
      <c r="A337" s="152"/>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row>
    <row r="338" spans="1:26" ht="24" customHeight="1">
      <c r="A338" s="152"/>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row>
    <row r="339" spans="1:26" ht="24" customHeight="1">
      <c r="A339" s="152"/>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row>
    <row r="340" spans="1:26" ht="24" customHeight="1">
      <c r="A340" s="152"/>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24" customHeight="1">
      <c r="A341" s="152"/>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row>
    <row r="342" spans="1:26" ht="24" customHeight="1">
      <c r="A342" s="152"/>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row>
    <row r="343" spans="1:26" ht="24" customHeight="1">
      <c r="A343" s="152"/>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row>
    <row r="344" spans="1:26" ht="24" customHeight="1">
      <c r="A344" s="152"/>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row>
    <row r="345" spans="1:26" ht="24" customHeight="1">
      <c r="A345" s="152"/>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row>
    <row r="346" spans="1:26" ht="24" customHeight="1">
      <c r="A346" s="152"/>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row>
    <row r="347" spans="1:26" ht="24" customHeight="1">
      <c r="A347" s="152"/>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row>
    <row r="348" spans="1:26" ht="24" customHeight="1">
      <c r="A348" s="152"/>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row>
    <row r="349" spans="1:26" ht="24" customHeight="1">
      <c r="A349" s="152"/>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row>
    <row r="350" spans="1:26" ht="24" customHeight="1">
      <c r="A350" s="152"/>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row>
    <row r="351" spans="1:26" ht="24" customHeight="1">
      <c r="A351" s="152"/>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24" customHeight="1">
      <c r="A352" s="152"/>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row>
    <row r="353" spans="1:26" ht="24" customHeight="1">
      <c r="A353" s="152"/>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row>
    <row r="354" spans="1:26" ht="24" customHeight="1">
      <c r="A354" s="152"/>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row>
    <row r="355" spans="1:26" ht="24" customHeight="1">
      <c r="A355" s="152"/>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row>
    <row r="356" spans="1:26" ht="24" customHeight="1">
      <c r="A356" s="152"/>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row>
    <row r="357" spans="1:26" ht="24" customHeight="1">
      <c r="A357" s="152"/>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row>
    <row r="358" spans="1:26" ht="24" customHeight="1">
      <c r="A358" s="152"/>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row>
    <row r="359" spans="1:26" ht="24" customHeight="1">
      <c r="A359" s="152"/>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row>
    <row r="360" spans="1:26" ht="24" customHeight="1">
      <c r="A360" s="152"/>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row>
    <row r="361" spans="1:26" ht="24" customHeight="1">
      <c r="A361" s="152"/>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row>
    <row r="362" spans="1:26" ht="24" customHeight="1">
      <c r="A362" s="152"/>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24" customHeight="1">
      <c r="A363" s="152"/>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row>
    <row r="364" spans="1:26" ht="24" customHeight="1">
      <c r="A364" s="152"/>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row>
    <row r="365" spans="1:26" ht="24" customHeight="1">
      <c r="A365" s="152"/>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row>
    <row r="366" spans="1:26" ht="24" customHeight="1">
      <c r="A366" s="152"/>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row>
    <row r="367" spans="1:26" ht="24" customHeight="1">
      <c r="A367" s="152"/>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row>
    <row r="368" spans="1:26" ht="24" customHeight="1">
      <c r="A368" s="152"/>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row>
    <row r="369" spans="1:26" ht="24" customHeight="1">
      <c r="A369" s="152"/>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row>
    <row r="370" spans="1:26" ht="24" customHeight="1">
      <c r="A370" s="152"/>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row>
    <row r="371" spans="1:26" ht="24" customHeight="1">
      <c r="A371" s="152"/>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row>
    <row r="372" spans="1:26" ht="24" customHeight="1">
      <c r="A372" s="152"/>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row>
    <row r="373" spans="1:26" ht="24" customHeight="1">
      <c r="A373" s="152"/>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24" customHeight="1">
      <c r="A374" s="152"/>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row>
    <row r="375" spans="1:26" ht="24" customHeight="1">
      <c r="A375" s="152"/>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row>
    <row r="376" spans="1:26" ht="24" customHeight="1">
      <c r="A376" s="152"/>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row>
    <row r="377" spans="1:26" ht="24" customHeight="1">
      <c r="A377" s="152"/>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row>
    <row r="378" spans="1:26" ht="24" customHeight="1">
      <c r="A378" s="152"/>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row>
    <row r="379" spans="1:26" ht="24" customHeight="1">
      <c r="A379" s="152"/>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row>
    <row r="380" spans="1:26" ht="24" customHeight="1">
      <c r="A380" s="152"/>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row>
    <row r="381" spans="1:26" ht="24" customHeight="1">
      <c r="A381" s="152"/>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row>
    <row r="382" spans="1:26" ht="24" customHeight="1">
      <c r="A382" s="152"/>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row>
    <row r="383" spans="1:26" ht="24" customHeight="1">
      <c r="A383" s="152"/>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row>
    <row r="384" spans="1:26" ht="24" customHeight="1">
      <c r="A384" s="152"/>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24" customHeight="1">
      <c r="A385" s="152"/>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row>
    <row r="386" spans="1:26" ht="24" customHeight="1">
      <c r="A386" s="152"/>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row>
    <row r="387" spans="1:26" ht="24" customHeight="1">
      <c r="A387" s="152"/>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row>
    <row r="388" spans="1:26" ht="24" customHeight="1">
      <c r="A388" s="152"/>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row>
    <row r="389" spans="1:26" ht="24" customHeight="1">
      <c r="A389" s="152"/>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row>
    <row r="390" spans="1:26" ht="24" customHeight="1">
      <c r="A390" s="152"/>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row>
    <row r="391" spans="1:26" ht="24" customHeight="1">
      <c r="A391" s="152"/>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row>
    <row r="392" spans="1:26" ht="24" customHeight="1">
      <c r="A392" s="152"/>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row>
    <row r="393" spans="1:26" ht="24" customHeight="1">
      <c r="A393" s="152"/>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row>
    <row r="394" spans="1:26" ht="24" customHeight="1">
      <c r="A394" s="152"/>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row>
    <row r="395" spans="1:26" ht="24" customHeight="1">
      <c r="A395" s="152"/>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24" customHeight="1">
      <c r="A396" s="152"/>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row>
    <row r="397" spans="1:26" ht="24" customHeight="1">
      <c r="A397" s="152"/>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row>
    <row r="398" spans="1:26" ht="24" customHeight="1">
      <c r="A398" s="152"/>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row>
    <row r="399" spans="1:26" ht="24" customHeight="1">
      <c r="A399" s="152"/>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row>
    <row r="400" spans="1:26" ht="24" customHeight="1">
      <c r="A400" s="152"/>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row>
    <row r="401" spans="1:26" ht="24" customHeight="1">
      <c r="A401" s="152"/>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row>
    <row r="402" spans="1:26" ht="24" customHeight="1">
      <c r="A402" s="152"/>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row>
    <row r="403" spans="1:26" ht="24" customHeight="1">
      <c r="A403" s="152"/>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row>
    <row r="404" spans="1:26" ht="24" customHeight="1">
      <c r="A404" s="152"/>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row>
    <row r="405" spans="1:26" ht="24" customHeight="1">
      <c r="A405" s="152"/>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row>
    <row r="406" spans="1:26" ht="24" customHeight="1">
      <c r="A406" s="152"/>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24" customHeight="1">
      <c r="A407" s="152"/>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row>
    <row r="408" spans="1:26" ht="24" customHeight="1">
      <c r="A408" s="152"/>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row>
    <row r="409" spans="1:26" ht="24" customHeight="1">
      <c r="A409" s="152"/>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row>
    <row r="410" spans="1:26" ht="24" customHeight="1">
      <c r="A410" s="152"/>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row>
    <row r="411" spans="1:26" ht="24" customHeight="1">
      <c r="A411" s="152"/>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row>
    <row r="412" spans="1:26" ht="24" customHeight="1">
      <c r="A412" s="152"/>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row>
    <row r="413" spans="1:26" ht="24" customHeight="1">
      <c r="A413" s="152"/>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row>
    <row r="414" spans="1:26" ht="24" customHeight="1">
      <c r="A414" s="152"/>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row>
    <row r="415" spans="1:26" ht="24" customHeight="1">
      <c r="A415" s="152"/>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row>
    <row r="416" spans="1:26" ht="24" customHeight="1">
      <c r="A416" s="152"/>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row>
    <row r="417" spans="1:26" ht="24" customHeight="1">
      <c r="A417" s="152"/>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24" customHeight="1">
      <c r="A418" s="152"/>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row>
    <row r="419" spans="1:26" ht="24" customHeight="1">
      <c r="A419" s="152"/>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row>
    <row r="420" spans="1:26" ht="24" customHeight="1">
      <c r="A420" s="152"/>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row>
    <row r="421" spans="1:26" ht="24" customHeight="1">
      <c r="A421" s="152"/>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row>
    <row r="422" spans="1:26" ht="24" customHeight="1">
      <c r="A422" s="152"/>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row>
    <row r="423" spans="1:26" ht="24" customHeight="1">
      <c r="A423" s="152"/>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row>
    <row r="424" spans="1:26" ht="24" customHeight="1">
      <c r="A424" s="152"/>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row>
    <row r="425" spans="1:26" ht="24" customHeight="1">
      <c r="A425" s="152"/>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row>
    <row r="426" spans="1:26" ht="24" customHeight="1">
      <c r="A426" s="152"/>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row>
    <row r="427" spans="1:26" ht="24" customHeight="1">
      <c r="A427" s="152"/>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row>
    <row r="428" spans="1:26" ht="24" customHeight="1">
      <c r="A428" s="152"/>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24" customHeight="1">
      <c r="A429" s="152"/>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row>
    <row r="430" spans="1:26" ht="24" customHeight="1">
      <c r="A430" s="152"/>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row>
    <row r="431" spans="1:26" ht="24" customHeight="1">
      <c r="A431" s="152"/>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row>
    <row r="432" spans="1:26" ht="24" customHeight="1">
      <c r="A432" s="152"/>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row>
    <row r="433" spans="1:26" ht="24" customHeight="1">
      <c r="A433" s="152"/>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row>
    <row r="434" spans="1:26" ht="24" customHeight="1">
      <c r="A434" s="152"/>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row>
    <row r="435" spans="1:26" ht="24" customHeight="1">
      <c r="A435" s="152"/>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row>
    <row r="436" spans="1:26" ht="24" customHeight="1">
      <c r="A436" s="152"/>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row>
    <row r="437" spans="1:26" ht="24" customHeight="1">
      <c r="A437" s="152"/>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row>
    <row r="438" spans="1:26" ht="24" customHeight="1">
      <c r="A438" s="152"/>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row>
    <row r="439" spans="1:26" ht="24" customHeight="1">
      <c r="A439" s="152"/>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24" customHeight="1">
      <c r="A440" s="152"/>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row>
    <row r="441" spans="1:26" ht="24" customHeight="1">
      <c r="A441" s="152"/>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row>
    <row r="442" spans="1:26" ht="24" customHeight="1">
      <c r="A442" s="152"/>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row>
    <row r="443" spans="1:26" ht="24" customHeight="1">
      <c r="A443" s="152"/>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row>
    <row r="444" spans="1:26" ht="24" customHeight="1">
      <c r="A444" s="152"/>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row>
    <row r="445" spans="1:26" ht="24" customHeight="1">
      <c r="A445" s="152"/>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row>
    <row r="446" spans="1:26" ht="24" customHeight="1">
      <c r="A446" s="152"/>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row>
    <row r="447" spans="1:26" ht="24" customHeight="1">
      <c r="A447" s="152"/>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row>
    <row r="448" spans="1:26" ht="24" customHeight="1">
      <c r="A448" s="152"/>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row>
    <row r="449" spans="1:26" ht="24" customHeight="1">
      <c r="A449" s="152"/>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row>
    <row r="450" spans="1:26" ht="24" customHeight="1">
      <c r="A450" s="152"/>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24" customHeight="1">
      <c r="A451" s="152"/>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row>
    <row r="452" spans="1:26" ht="24" customHeight="1">
      <c r="A452" s="152"/>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row>
    <row r="453" spans="1:26" ht="24" customHeight="1">
      <c r="A453" s="152"/>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row>
    <row r="454" spans="1:26" ht="24" customHeight="1">
      <c r="A454" s="152"/>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row>
    <row r="455" spans="1:26" ht="24" customHeight="1">
      <c r="A455" s="152"/>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row>
    <row r="456" spans="1:26" ht="24" customHeight="1">
      <c r="A456" s="152"/>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row>
    <row r="457" spans="1:26" ht="24" customHeight="1">
      <c r="A457" s="152"/>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row>
    <row r="458" spans="1:26" ht="24" customHeight="1">
      <c r="A458" s="152"/>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row>
    <row r="459" spans="1:26" ht="24" customHeight="1">
      <c r="A459" s="152"/>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row>
    <row r="460" spans="1:26" ht="24" customHeight="1">
      <c r="A460" s="152"/>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row>
    <row r="461" spans="1:26" ht="24" customHeight="1">
      <c r="A461" s="152"/>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24" customHeight="1">
      <c r="A462" s="152"/>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row>
    <row r="463" spans="1:26" ht="24" customHeight="1">
      <c r="A463" s="152"/>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row>
    <row r="464" spans="1:26" ht="24" customHeight="1">
      <c r="A464" s="152"/>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row>
    <row r="465" spans="1:26" ht="24" customHeight="1">
      <c r="A465" s="152"/>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row>
    <row r="466" spans="1:26" ht="24" customHeight="1">
      <c r="A466" s="152"/>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row>
    <row r="467" spans="1:26" ht="24" customHeight="1">
      <c r="A467" s="152"/>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row>
    <row r="468" spans="1:26" ht="24" customHeight="1">
      <c r="A468" s="152"/>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row>
    <row r="469" spans="1:26" ht="24" customHeight="1">
      <c r="A469" s="152"/>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row>
    <row r="470" spans="1:26" ht="24" customHeight="1">
      <c r="A470" s="152"/>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row>
    <row r="471" spans="1:26" ht="24" customHeight="1">
      <c r="A471" s="152"/>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row>
    <row r="472" spans="1:26" ht="24" customHeight="1">
      <c r="A472" s="152"/>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24" customHeight="1">
      <c r="A473" s="152"/>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row>
    <row r="474" spans="1:26" ht="24" customHeight="1">
      <c r="A474" s="152"/>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row>
    <row r="475" spans="1:26" ht="24" customHeight="1">
      <c r="A475" s="152"/>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row>
    <row r="476" spans="1:26" ht="24" customHeight="1">
      <c r="A476" s="152"/>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row>
    <row r="477" spans="1:26" ht="24" customHeight="1">
      <c r="A477" s="152"/>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row>
    <row r="478" spans="1:26" ht="24" customHeight="1">
      <c r="A478" s="152"/>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row>
    <row r="479" spans="1:26" ht="24" customHeight="1">
      <c r="A479" s="152"/>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row>
    <row r="480" spans="1:26" ht="24" customHeight="1">
      <c r="A480" s="152"/>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row>
    <row r="481" spans="1:26" ht="24" customHeight="1">
      <c r="A481" s="152"/>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row>
    <row r="482" spans="1:26" ht="24" customHeight="1">
      <c r="A482" s="152"/>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row>
    <row r="483" spans="1:26" ht="24" customHeight="1">
      <c r="A483" s="152"/>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24" customHeight="1">
      <c r="A484" s="152"/>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row>
    <row r="485" spans="1:26" ht="24" customHeight="1">
      <c r="A485" s="152"/>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row>
    <row r="486" spans="1:26" ht="24" customHeight="1">
      <c r="A486" s="152"/>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row>
    <row r="487" spans="1:26" ht="24" customHeight="1">
      <c r="A487" s="152"/>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row>
    <row r="488" spans="1:26" ht="24" customHeight="1">
      <c r="A488" s="152"/>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row>
    <row r="489" spans="1:26" ht="24" customHeight="1">
      <c r="A489" s="152"/>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row>
    <row r="490" spans="1:26" ht="24" customHeight="1">
      <c r="A490" s="152"/>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row>
    <row r="491" spans="1:26" ht="24" customHeight="1">
      <c r="A491" s="152"/>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row>
    <row r="492" spans="1:26" ht="24" customHeight="1">
      <c r="A492" s="152"/>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row>
    <row r="493" spans="1:26" ht="24" customHeight="1">
      <c r="A493" s="152"/>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row>
    <row r="494" spans="1:26" ht="24" customHeight="1">
      <c r="A494" s="152"/>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24" customHeight="1">
      <c r="A495" s="152"/>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row>
    <row r="496" spans="1:26" ht="24" customHeight="1">
      <c r="A496" s="152"/>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row>
    <row r="497" spans="1:26" ht="24" customHeight="1">
      <c r="A497" s="152"/>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row>
    <row r="498" spans="1:26" ht="24" customHeight="1">
      <c r="A498" s="152"/>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row>
    <row r="499" spans="1:26" ht="24" customHeight="1">
      <c r="A499" s="152"/>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row>
    <row r="500" spans="1:26" ht="24" customHeight="1">
      <c r="A500" s="152"/>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row>
    <row r="501" spans="1:26" ht="24" customHeight="1">
      <c r="A501" s="152"/>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row>
    <row r="502" spans="1:26" ht="24" customHeight="1">
      <c r="A502" s="152"/>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row>
    <row r="503" spans="1:26" ht="24" customHeight="1">
      <c r="A503" s="152"/>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row>
    <row r="504" spans="1:26" ht="24" customHeight="1">
      <c r="A504" s="152"/>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row>
    <row r="505" spans="1:26" ht="24" customHeight="1">
      <c r="A505" s="152"/>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24" customHeight="1">
      <c r="A506" s="152"/>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row>
    <row r="507" spans="1:26" ht="24" customHeight="1">
      <c r="A507" s="152"/>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row>
    <row r="508" spans="1:26" ht="24" customHeight="1">
      <c r="A508" s="152"/>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row>
    <row r="509" spans="1:26" ht="24" customHeight="1">
      <c r="A509" s="152"/>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row>
    <row r="510" spans="1:26" ht="24" customHeight="1">
      <c r="A510" s="152"/>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row>
    <row r="511" spans="1:26" ht="24" customHeight="1">
      <c r="A511" s="152"/>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row>
    <row r="512" spans="1:26" ht="24" customHeight="1">
      <c r="A512" s="152"/>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row>
    <row r="513" spans="1:26" ht="24" customHeight="1">
      <c r="A513" s="152"/>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row>
    <row r="514" spans="1:26" ht="24" customHeight="1">
      <c r="A514" s="152"/>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row>
    <row r="515" spans="1:26" ht="24" customHeight="1">
      <c r="A515" s="152"/>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row>
    <row r="516" spans="1:26" ht="24" customHeight="1">
      <c r="A516" s="152"/>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24" customHeight="1">
      <c r="A517" s="152"/>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row>
    <row r="518" spans="1:26" ht="24" customHeight="1">
      <c r="A518" s="152"/>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row>
    <row r="519" spans="1:26" ht="24" customHeight="1">
      <c r="A519" s="152"/>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row>
    <row r="520" spans="1:26" ht="24" customHeight="1">
      <c r="A520" s="152"/>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row>
    <row r="521" spans="1:26" ht="24" customHeight="1">
      <c r="A521" s="152"/>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row>
    <row r="522" spans="1:26" ht="24" customHeight="1">
      <c r="A522" s="152"/>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row>
    <row r="523" spans="1:26" ht="24" customHeight="1">
      <c r="A523" s="152"/>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row>
    <row r="524" spans="1:26" ht="24" customHeight="1">
      <c r="A524" s="152"/>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row>
    <row r="525" spans="1:26" ht="24" customHeight="1">
      <c r="A525" s="152"/>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row>
    <row r="526" spans="1:26" ht="24" customHeight="1">
      <c r="A526" s="152"/>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row>
    <row r="527" spans="1:26" ht="24" customHeight="1">
      <c r="A527" s="152"/>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24" customHeight="1">
      <c r="A528" s="152"/>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row>
    <row r="529" spans="1:26" ht="24" customHeight="1">
      <c r="A529" s="152"/>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row>
    <row r="530" spans="1:26" ht="24" customHeight="1">
      <c r="A530" s="152"/>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row>
    <row r="531" spans="1:26" ht="24" customHeight="1">
      <c r="A531" s="152"/>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row>
    <row r="532" spans="1:26" ht="24" customHeight="1">
      <c r="A532" s="152"/>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row>
    <row r="533" spans="1:26" ht="24" customHeight="1">
      <c r="A533" s="152"/>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row>
    <row r="534" spans="1:26" ht="24" customHeight="1">
      <c r="A534" s="152"/>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row>
    <row r="535" spans="1:26" ht="24" customHeight="1">
      <c r="A535" s="152"/>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row>
    <row r="536" spans="1:26" ht="24" customHeight="1">
      <c r="A536" s="152"/>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row>
    <row r="537" spans="1:26" ht="24" customHeight="1">
      <c r="A537" s="152"/>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row>
    <row r="538" spans="1:26" ht="24" customHeight="1">
      <c r="A538" s="152"/>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24" customHeight="1">
      <c r="A539" s="152"/>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row>
    <row r="540" spans="1:26" ht="24" customHeight="1">
      <c r="A540" s="152"/>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row>
    <row r="541" spans="1:26" ht="24" customHeight="1">
      <c r="A541" s="152"/>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row>
    <row r="542" spans="1:26" ht="24" customHeight="1">
      <c r="A542" s="152"/>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row>
    <row r="543" spans="1:26" ht="24" customHeight="1">
      <c r="A543" s="152"/>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row>
    <row r="544" spans="1:26" ht="24" customHeight="1">
      <c r="A544" s="152"/>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row>
    <row r="545" spans="1:26" ht="24" customHeight="1">
      <c r="A545" s="152"/>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row>
    <row r="546" spans="1:26" ht="24" customHeight="1">
      <c r="A546" s="152"/>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row>
    <row r="547" spans="1:26" ht="24" customHeight="1">
      <c r="A547" s="152"/>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row>
    <row r="548" spans="1:26" ht="24" customHeight="1">
      <c r="A548" s="152"/>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row>
    <row r="549" spans="1:26" ht="24" customHeight="1">
      <c r="A549" s="152"/>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24" customHeight="1">
      <c r="A550" s="152"/>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row>
    <row r="551" spans="1:26" ht="24" customHeight="1">
      <c r="A551" s="152"/>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row>
    <row r="552" spans="1:26" ht="24" customHeight="1">
      <c r="A552" s="152"/>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row>
    <row r="553" spans="1:26" ht="24" customHeight="1">
      <c r="A553" s="152"/>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row>
    <row r="554" spans="1:26" ht="24" customHeight="1">
      <c r="A554" s="152"/>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row>
    <row r="555" spans="1:26" ht="24" customHeight="1">
      <c r="A555" s="152"/>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row>
    <row r="556" spans="1:26" ht="24" customHeight="1">
      <c r="A556" s="152"/>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row>
    <row r="557" spans="1:26" ht="24" customHeight="1">
      <c r="A557" s="152"/>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row>
    <row r="558" spans="1:26" ht="24" customHeight="1">
      <c r="A558" s="152"/>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row>
    <row r="559" spans="1:26" ht="24" customHeight="1">
      <c r="A559" s="152"/>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row>
    <row r="560" spans="1:26" ht="24" customHeight="1">
      <c r="A560" s="152"/>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24" customHeight="1">
      <c r="A561" s="152"/>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row>
    <row r="562" spans="1:26" ht="24" customHeight="1">
      <c r="A562" s="152"/>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row>
    <row r="563" spans="1:26" ht="24" customHeight="1">
      <c r="A563" s="152"/>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row>
    <row r="564" spans="1:26" ht="24" customHeight="1">
      <c r="A564" s="152"/>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row>
    <row r="565" spans="1:26" ht="24" customHeight="1">
      <c r="A565" s="152"/>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row>
    <row r="566" spans="1:26" ht="24" customHeight="1">
      <c r="A566" s="152"/>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row>
    <row r="567" spans="1:26" ht="24" customHeight="1">
      <c r="A567" s="152"/>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row>
    <row r="568" spans="1:26" ht="24" customHeight="1">
      <c r="A568" s="152"/>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row>
    <row r="569" spans="1:26" ht="24" customHeight="1">
      <c r="A569" s="152"/>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row>
    <row r="570" spans="1:26" ht="24" customHeight="1">
      <c r="A570" s="152"/>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row>
    <row r="571" spans="1:26" ht="24" customHeight="1">
      <c r="A571" s="152"/>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24" customHeight="1">
      <c r="A572" s="152"/>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row>
    <row r="573" spans="1:26" ht="24" customHeight="1">
      <c r="A573" s="152"/>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row>
    <row r="574" spans="1:26" ht="24" customHeight="1">
      <c r="A574" s="152"/>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row>
    <row r="575" spans="1:26" ht="24" customHeight="1">
      <c r="A575" s="152"/>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row>
    <row r="576" spans="1:26" ht="24" customHeight="1">
      <c r="A576" s="152"/>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row>
    <row r="577" spans="1:26" ht="24" customHeight="1">
      <c r="A577" s="152"/>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row>
    <row r="578" spans="1:26" ht="24" customHeight="1">
      <c r="A578" s="152"/>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row>
    <row r="579" spans="1:26" ht="24" customHeight="1">
      <c r="A579" s="152"/>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row>
    <row r="580" spans="1:26" ht="24" customHeight="1">
      <c r="A580" s="152"/>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row>
    <row r="581" spans="1:26" ht="24" customHeight="1">
      <c r="A581" s="152"/>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row>
    <row r="582" spans="1:26" ht="24" customHeight="1">
      <c r="A582" s="152"/>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24" customHeight="1">
      <c r="A583" s="152"/>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row>
    <row r="584" spans="1:26" ht="24" customHeight="1">
      <c r="A584" s="152"/>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row>
    <row r="585" spans="1:26" ht="24" customHeight="1">
      <c r="A585" s="152"/>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row>
    <row r="586" spans="1:26" ht="24" customHeight="1">
      <c r="A586" s="152"/>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row>
    <row r="587" spans="1:26" ht="24" customHeight="1">
      <c r="A587" s="152"/>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row>
    <row r="588" spans="1:26" ht="24" customHeight="1">
      <c r="A588" s="152"/>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row>
    <row r="589" spans="1:26" ht="24" customHeight="1">
      <c r="A589" s="152"/>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row>
    <row r="590" spans="1:26" ht="24" customHeight="1">
      <c r="A590" s="152"/>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row>
    <row r="591" spans="1:26" ht="24" customHeight="1">
      <c r="A591" s="152"/>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row>
    <row r="592" spans="1:26" ht="24" customHeight="1">
      <c r="A592" s="152"/>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row>
    <row r="593" spans="1:26" ht="24" customHeight="1">
      <c r="A593" s="152"/>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24" customHeight="1">
      <c r="A594" s="152"/>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row>
    <row r="595" spans="1:26" ht="24" customHeight="1">
      <c r="A595" s="152"/>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row>
    <row r="596" spans="1:26" ht="24" customHeight="1">
      <c r="A596" s="152"/>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row>
    <row r="597" spans="1:26" ht="24" customHeight="1">
      <c r="A597" s="152"/>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row>
    <row r="598" spans="1:26" ht="24" customHeight="1">
      <c r="A598" s="152"/>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row>
    <row r="599" spans="1:26" ht="24" customHeight="1">
      <c r="A599" s="152"/>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row>
    <row r="600" spans="1:26" ht="24" customHeight="1">
      <c r="A600" s="152"/>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row>
    <row r="601" spans="1:26" ht="24" customHeight="1">
      <c r="A601" s="152"/>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row>
    <row r="602" spans="1:26" ht="24" customHeight="1">
      <c r="A602" s="152"/>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row>
    <row r="603" spans="1:26" ht="24" customHeight="1">
      <c r="A603" s="152"/>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row>
    <row r="604" spans="1:26" ht="24" customHeight="1">
      <c r="A604" s="152"/>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24" customHeight="1">
      <c r="A605" s="152"/>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row>
    <row r="606" spans="1:26" ht="24" customHeight="1">
      <c r="A606" s="152"/>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row>
    <row r="607" spans="1:26" ht="24" customHeight="1">
      <c r="A607" s="152"/>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row>
    <row r="608" spans="1:26" ht="24" customHeight="1">
      <c r="A608" s="152"/>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row>
    <row r="609" spans="1:26" ht="24" customHeight="1">
      <c r="A609" s="152"/>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row>
    <row r="610" spans="1:26" ht="24" customHeight="1">
      <c r="A610" s="152"/>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row>
    <row r="611" spans="1:26" ht="24" customHeight="1">
      <c r="A611" s="152"/>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row>
    <row r="612" spans="1:26" ht="24" customHeight="1">
      <c r="A612" s="152"/>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row>
    <row r="613" spans="1:26" ht="24" customHeight="1">
      <c r="A613" s="152"/>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row>
    <row r="614" spans="1:26" ht="24" customHeight="1">
      <c r="A614" s="152"/>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row>
    <row r="615" spans="1:26" ht="24" customHeight="1">
      <c r="A615" s="152"/>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24" customHeight="1">
      <c r="A616" s="152"/>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row>
    <row r="617" spans="1:26" ht="24" customHeight="1">
      <c r="A617" s="152"/>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row>
    <row r="618" spans="1:26" ht="24" customHeight="1">
      <c r="A618" s="152"/>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row>
    <row r="619" spans="1:26" ht="24" customHeight="1">
      <c r="A619" s="152"/>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row>
    <row r="620" spans="1:26" ht="24" customHeight="1">
      <c r="A620" s="152"/>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row>
    <row r="621" spans="1:26" ht="24" customHeight="1">
      <c r="A621" s="152"/>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row>
    <row r="622" spans="1:26" ht="24" customHeight="1">
      <c r="A622" s="152"/>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row>
    <row r="623" spans="1:26" ht="24" customHeight="1">
      <c r="A623" s="152"/>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row>
    <row r="624" spans="1:26" ht="24" customHeight="1">
      <c r="A624" s="152"/>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row>
    <row r="625" spans="1:26" ht="24" customHeight="1">
      <c r="A625" s="152"/>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row>
    <row r="626" spans="1:26" ht="24" customHeight="1">
      <c r="A626" s="152"/>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24" customHeight="1">
      <c r="A627" s="152"/>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row>
    <row r="628" spans="1:26" ht="24" customHeight="1">
      <c r="A628" s="152"/>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row>
    <row r="629" spans="1:26" ht="24" customHeight="1">
      <c r="A629" s="152"/>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row>
    <row r="630" spans="1:26" ht="24" customHeight="1">
      <c r="A630" s="152"/>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row>
    <row r="631" spans="1:26" ht="24" customHeight="1">
      <c r="A631" s="152"/>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row>
    <row r="632" spans="1:26" ht="24" customHeight="1">
      <c r="A632" s="152"/>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row>
    <row r="633" spans="1:26" ht="24" customHeight="1">
      <c r="A633" s="152"/>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row>
    <row r="634" spans="1:26" ht="24" customHeight="1">
      <c r="A634" s="152"/>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row>
    <row r="635" spans="1:26" ht="24" customHeight="1">
      <c r="A635" s="152"/>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row>
    <row r="636" spans="1:26" ht="24" customHeight="1">
      <c r="A636" s="152"/>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row>
    <row r="637" spans="1:26" ht="24" customHeight="1">
      <c r="A637" s="152"/>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24" customHeight="1">
      <c r="A638" s="152"/>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row>
    <row r="639" spans="1:26" ht="24" customHeight="1">
      <c r="A639" s="152"/>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row>
    <row r="640" spans="1:26" ht="24" customHeight="1">
      <c r="A640" s="152"/>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row>
    <row r="641" spans="1:26" ht="24" customHeight="1">
      <c r="A641" s="152"/>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row>
    <row r="642" spans="1:26" ht="24" customHeight="1">
      <c r="A642" s="152"/>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row>
    <row r="643" spans="1:26" ht="24" customHeight="1">
      <c r="A643" s="152"/>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row>
    <row r="644" spans="1:26" ht="24" customHeight="1">
      <c r="A644" s="152"/>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row>
    <row r="645" spans="1:26" ht="24" customHeight="1">
      <c r="A645" s="152"/>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row>
    <row r="646" spans="1:26" ht="24" customHeight="1">
      <c r="A646" s="152"/>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row>
    <row r="647" spans="1:26" ht="24" customHeight="1">
      <c r="A647" s="152"/>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row>
    <row r="648" spans="1:26" ht="24" customHeight="1">
      <c r="A648" s="152"/>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24" customHeight="1">
      <c r="A649" s="152"/>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row>
    <row r="650" spans="1:26" ht="24" customHeight="1">
      <c r="A650" s="152"/>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row>
    <row r="651" spans="1:26" ht="24" customHeight="1">
      <c r="A651" s="152"/>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row>
    <row r="652" spans="1:26" ht="24" customHeight="1">
      <c r="A652" s="152"/>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row>
    <row r="653" spans="1:26" ht="24" customHeight="1">
      <c r="A653" s="152"/>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row>
    <row r="654" spans="1:26" ht="24" customHeight="1">
      <c r="A654" s="152"/>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row>
    <row r="655" spans="1:26" ht="24" customHeight="1">
      <c r="A655" s="152"/>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row>
    <row r="656" spans="1:26" ht="24" customHeight="1">
      <c r="A656" s="152"/>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row>
    <row r="657" spans="1:26" ht="24" customHeight="1">
      <c r="A657" s="152"/>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row>
    <row r="658" spans="1:26" ht="24" customHeight="1">
      <c r="A658" s="152"/>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row>
    <row r="659" spans="1:26" ht="24" customHeight="1">
      <c r="A659" s="152"/>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24" customHeight="1">
      <c r="A660" s="152"/>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row>
    <row r="661" spans="1:26" ht="24" customHeight="1">
      <c r="A661" s="152"/>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row>
    <row r="662" spans="1:26" ht="24" customHeight="1">
      <c r="A662" s="152"/>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row>
    <row r="663" spans="1:26" ht="24" customHeight="1">
      <c r="A663" s="152"/>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row>
    <row r="664" spans="1:26" ht="24" customHeight="1">
      <c r="A664" s="152"/>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row>
    <row r="665" spans="1:26" ht="24" customHeight="1">
      <c r="A665" s="152"/>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row>
    <row r="666" spans="1:26" ht="24" customHeight="1">
      <c r="A666" s="152"/>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row>
    <row r="667" spans="1:26" ht="24" customHeight="1">
      <c r="A667" s="152"/>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row>
    <row r="668" spans="1:26" ht="24" customHeight="1">
      <c r="A668" s="152"/>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row>
    <row r="669" spans="1:26" ht="24" customHeight="1">
      <c r="A669" s="152"/>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row>
    <row r="670" spans="1:26" ht="24" customHeight="1">
      <c r="A670" s="152"/>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24" customHeight="1">
      <c r="A671" s="152"/>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row>
    <row r="672" spans="1:26" ht="24" customHeight="1">
      <c r="A672" s="152"/>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row>
    <row r="673" spans="1:26" ht="24" customHeight="1">
      <c r="A673" s="152"/>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row>
    <row r="674" spans="1:26" ht="24" customHeight="1">
      <c r="A674" s="152"/>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row>
    <row r="675" spans="1:26" ht="24" customHeight="1">
      <c r="A675" s="152"/>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row>
    <row r="676" spans="1:26" ht="24" customHeight="1">
      <c r="A676" s="152"/>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row>
    <row r="677" spans="1:26" ht="24" customHeight="1">
      <c r="A677" s="152"/>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row>
    <row r="678" spans="1:26" ht="24" customHeight="1">
      <c r="A678" s="152"/>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row>
    <row r="679" spans="1:26" ht="24" customHeight="1">
      <c r="A679" s="152"/>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row>
    <row r="680" spans="1:26" ht="24" customHeight="1">
      <c r="A680" s="152"/>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row>
    <row r="681" spans="1:26" ht="24" customHeight="1">
      <c r="A681" s="152"/>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24" customHeight="1">
      <c r="A682" s="152"/>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row>
    <row r="683" spans="1:26" ht="24" customHeight="1">
      <c r="A683" s="152"/>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row>
    <row r="684" spans="1:26" ht="24" customHeight="1">
      <c r="A684" s="152"/>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row>
    <row r="685" spans="1:26" ht="24" customHeight="1">
      <c r="A685" s="152"/>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row>
    <row r="686" spans="1:26" ht="24" customHeight="1">
      <c r="A686" s="152"/>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row>
    <row r="687" spans="1:26" ht="24" customHeight="1">
      <c r="A687" s="152"/>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row>
    <row r="688" spans="1:26" ht="24" customHeight="1">
      <c r="A688" s="152"/>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row>
    <row r="689" spans="1:26" ht="24" customHeight="1">
      <c r="A689" s="152"/>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row>
    <row r="690" spans="1:26" ht="24" customHeight="1">
      <c r="A690" s="152"/>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row>
    <row r="691" spans="1:26" ht="24" customHeight="1">
      <c r="A691" s="152"/>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row>
    <row r="692" spans="1:26" ht="24" customHeight="1">
      <c r="A692" s="152"/>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24" customHeight="1">
      <c r="A693" s="152"/>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row>
    <row r="694" spans="1:26" ht="24" customHeight="1">
      <c r="A694" s="152"/>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row>
    <row r="695" spans="1:26" ht="24" customHeight="1">
      <c r="A695" s="152"/>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row>
    <row r="696" spans="1:26" ht="24" customHeight="1">
      <c r="A696" s="152"/>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row>
    <row r="697" spans="1:26" ht="24" customHeight="1">
      <c r="A697" s="152"/>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row>
    <row r="698" spans="1:26" ht="24" customHeight="1">
      <c r="A698" s="152"/>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row>
    <row r="699" spans="1:26" ht="24" customHeight="1">
      <c r="A699" s="152"/>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row>
    <row r="700" spans="1:26" ht="24" customHeight="1">
      <c r="A700" s="152"/>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row>
    <row r="701" spans="1:26" ht="24" customHeight="1">
      <c r="A701" s="152"/>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row>
    <row r="702" spans="1:26" ht="24" customHeight="1">
      <c r="A702" s="152"/>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row>
    <row r="703" spans="1:26" ht="24" customHeight="1">
      <c r="A703" s="152"/>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24" customHeight="1">
      <c r="A704" s="152"/>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row>
    <row r="705" spans="1:26" ht="24" customHeight="1">
      <c r="A705" s="152"/>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row>
    <row r="706" spans="1:26" ht="24" customHeight="1">
      <c r="A706" s="152"/>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row>
    <row r="707" spans="1:26" ht="24" customHeight="1">
      <c r="A707" s="152"/>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row>
    <row r="708" spans="1:26" ht="24" customHeight="1">
      <c r="A708" s="152"/>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row>
    <row r="709" spans="1:26" ht="24" customHeight="1">
      <c r="A709" s="152"/>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row>
    <row r="710" spans="1:26" ht="24" customHeight="1">
      <c r="A710" s="152"/>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row>
    <row r="711" spans="1:26" ht="24" customHeight="1">
      <c r="A711" s="152"/>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row>
    <row r="712" spans="1:26" ht="24" customHeight="1">
      <c r="A712" s="152"/>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row>
    <row r="713" spans="1:26" ht="24" customHeight="1">
      <c r="A713" s="152"/>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row>
    <row r="714" spans="1:26" ht="24" customHeight="1">
      <c r="A714" s="152"/>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24" customHeight="1">
      <c r="A715" s="152"/>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row>
    <row r="716" spans="1:26" ht="24" customHeight="1">
      <c r="A716" s="152"/>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row>
    <row r="717" spans="1:26" ht="24" customHeight="1">
      <c r="A717" s="152"/>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row>
    <row r="718" spans="1:26" ht="24" customHeight="1">
      <c r="A718" s="152"/>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row>
    <row r="719" spans="1:26" ht="24" customHeight="1">
      <c r="A719" s="152"/>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row>
    <row r="720" spans="1:26" ht="24" customHeight="1">
      <c r="A720" s="152"/>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row>
    <row r="721" spans="1:26" ht="24" customHeight="1">
      <c r="A721" s="152"/>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row>
    <row r="722" spans="1:26" ht="24" customHeight="1">
      <c r="A722" s="152"/>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row>
    <row r="723" spans="1:26" ht="24" customHeight="1">
      <c r="A723" s="152"/>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row>
    <row r="724" spans="1:26" ht="24" customHeight="1">
      <c r="A724" s="152"/>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row>
    <row r="725" spans="1:26" ht="24" customHeight="1">
      <c r="A725" s="152"/>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24" customHeight="1">
      <c r="A726" s="152"/>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row>
    <row r="727" spans="1:26" ht="24" customHeight="1">
      <c r="A727" s="152"/>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row>
    <row r="728" spans="1:26" ht="24" customHeight="1">
      <c r="A728" s="152"/>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row>
    <row r="729" spans="1:26" ht="24" customHeight="1">
      <c r="A729" s="152"/>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row>
    <row r="730" spans="1:26" ht="24" customHeight="1">
      <c r="A730" s="152"/>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row>
    <row r="731" spans="1:26" ht="24" customHeight="1">
      <c r="A731" s="152"/>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row>
    <row r="732" spans="1:26" ht="24" customHeight="1">
      <c r="A732" s="152"/>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row>
    <row r="733" spans="1:26" ht="24" customHeight="1">
      <c r="A733" s="152"/>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row>
    <row r="734" spans="1:26" ht="24" customHeight="1">
      <c r="A734" s="152"/>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row>
    <row r="735" spans="1:26" ht="24" customHeight="1">
      <c r="A735" s="152"/>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row>
    <row r="736" spans="1:26" ht="24" customHeight="1">
      <c r="A736" s="152"/>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24" customHeight="1">
      <c r="A737" s="152"/>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row>
    <row r="738" spans="1:26" ht="24" customHeight="1">
      <c r="A738" s="152"/>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row>
    <row r="739" spans="1:26" ht="24" customHeight="1">
      <c r="A739" s="152"/>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row>
    <row r="740" spans="1:26" ht="24" customHeight="1">
      <c r="A740" s="152"/>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row>
    <row r="741" spans="1:26" ht="24" customHeight="1">
      <c r="A741" s="152"/>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row>
    <row r="742" spans="1:26" ht="24" customHeight="1">
      <c r="A742" s="152"/>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row>
    <row r="743" spans="1:26" ht="24" customHeight="1">
      <c r="A743" s="152"/>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row>
    <row r="744" spans="1:26" ht="24" customHeight="1">
      <c r="A744" s="152"/>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row>
    <row r="745" spans="1:26" ht="24" customHeight="1">
      <c r="A745" s="152"/>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row>
    <row r="746" spans="1:26" ht="24" customHeight="1">
      <c r="A746" s="152"/>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row>
    <row r="747" spans="1:26" ht="24" customHeight="1">
      <c r="A747" s="152"/>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24" customHeight="1">
      <c r="A748" s="152"/>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row>
    <row r="749" spans="1:26" ht="24" customHeight="1">
      <c r="A749" s="152"/>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row>
    <row r="750" spans="1:26" ht="24" customHeight="1">
      <c r="A750" s="152"/>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row>
    <row r="751" spans="1:26" ht="24" customHeight="1">
      <c r="A751" s="152"/>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row>
    <row r="752" spans="1:26" ht="24" customHeight="1">
      <c r="A752" s="152"/>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row>
    <row r="753" spans="1:26" ht="24" customHeight="1">
      <c r="A753" s="152"/>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row>
    <row r="754" spans="1:26" ht="24" customHeight="1">
      <c r="A754" s="152"/>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row>
    <row r="755" spans="1:26" ht="24" customHeight="1">
      <c r="A755" s="152"/>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row>
    <row r="756" spans="1:26" ht="24" customHeight="1">
      <c r="A756" s="152"/>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row>
    <row r="757" spans="1:26" ht="24" customHeight="1">
      <c r="A757" s="152"/>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row>
    <row r="758" spans="1:26" ht="24" customHeight="1">
      <c r="A758" s="152"/>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24" customHeight="1">
      <c r="A759" s="152"/>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row>
    <row r="760" spans="1:26" ht="24" customHeight="1">
      <c r="A760" s="152"/>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row>
    <row r="761" spans="1:26" ht="24" customHeight="1">
      <c r="A761" s="152"/>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row>
    <row r="762" spans="1:26" ht="24" customHeight="1">
      <c r="A762" s="152"/>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row>
    <row r="763" spans="1:26" ht="24" customHeight="1">
      <c r="A763" s="152"/>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row>
    <row r="764" spans="1:26" ht="24" customHeight="1">
      <c r="A764" s="152"/>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row>
    <row r="765" spans="1:26" ht="24" customHeight="1">
      <c r="A765" s="152"/>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row>
    <row r="766" spans="1:26" ht="24" customHeight="1">
      <c r="A766" s="152"/>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row>
    <row r="767" spans="1:26" ht="24" customHeight="1">
      <c r="A767" s="152"/>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row>
    <row r="768" spans="1:26" ht="24" customHeight="1">
      <c r="A768" s="152"/>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row>
    <row r="769" spans="1:26" ht="24" customHeight="1">
      <c r="A769" s="152"/>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24" customHeight="1">
      <c r="A770" s="152"/>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row>
    <row r="771" spans="1:26" ht="24" customHeight="1">
      <c r="A771" s="152"/>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row>
    <row r="772" spans="1:26" ht="24" customHeight="1">
      <c r="A772" s="152"/>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row>
    <row r="773" spans="1:26" ht="24" customHeight="1">
      <c r="A773" s="152"/>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row>
    <row r="774" spans="1:26" ht="24" customHeight="1">
      <c r="A774" s="152"/>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row>
    <row r="775" spans="1:26" ht="24" customHeight="1">
      <c r="A775" s="152"/>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row>
    <row r="776" spans="1:26" ht="24" customHeight="1">
      <c r="A776" s="152"/>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row>
    <row r="777" spans="1:26" ht="24" customHeight="1">
      <c r="A777" s="152"/>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row>
    <row r="778" spans="1:26" ht="24" customHeight="1">
      <c r="A778" s="152"/>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row>
    <row r="779" spans="1:26" ht="24" customHeight="1">
      <c r="A779" s="152"/>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row>
    <row r="780" spans="1:26" ht="24" customHeight="1">
      <c r="A780" s="152"/>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24" customHeight="1">
      <c r="A781" s="152"/>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row>
    <row r="782" spans="1:26" ht="24" customHeight="1">
      <c r="A782" s="152"/>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row>
    <row r="783" spans="1:26" ht="24" customHeight="1">
      <c r="A783" s="152"/>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row>
    <row r="784" spans="1:26" ht="24" customHeight="1">
      <c r="A784" s="152"/>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row>
    <row r="785" spans="1:26" ht="24" customHeight="1">
      <c r="A785" s="152"/>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row>
    <row r="786" spans="1:26" ht="24" customHeight="1">
      <c r="A786" s="152"/>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row>
    <row r="787" spans="1:26" ht="24" customHeight="1">
      <c r="A787" s="152"/>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row>
    <row r="788" spans="1:26" ht="24" customHeight="1">
      <c r="A788" s="152"/>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row>
    <row r="789" spans="1:26" ht="24" customHeight="1">
      <c r="A789" s="152"/>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row>
    <row r="790" spans="1:26" ht="24" customHeight="1">
      <c r="A790" s="152"/>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row>
    <row r="791" spans="1:26" ht="24" customHeight="1">
      <c r="A791" s="152"/>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24" customHeight="1">
      <c r="A792" s="152"/>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row>
    <row r="793" spans="1:26" ht="24" customHeight="1">
      <c r="A793" s="152"/>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row>
    <row r="794" spans="1:26" ht="24" customHeight="1">
      <c r="A794" s="152"/>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row>
    <row r="795" spans="1:26" ht="24" customHeight="1">
      <c r="A795" s="152"/>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row>
    <row r="796" spans="1:26" ht="24" customHeight="1">
      <c r="A796" s="152"/>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row>
    <row r="797" spans="1:26" ht="24" customHeight="1">
      <c r="A797" s="152"/>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row>
    <row r="798" spans="1:26" ht="24" customHeight="1">
      <c r="A798" s="152"/>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row>
    <row r="799" spans="1:26" ht="24" customHeight="1">
      <c r="A799" s="152"/>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row>
    <row r="800" spans="1:26" ht="24" customHeight="1">
      <c r="A800" s="152"/>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row>
    <row r="801" spans="1:26" ht="24" customHeight="1">
      <c r="A801" s="152"/>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row>
    <row r="802" spans="1:26" ht="24" customHeight="1">
      <c r="A802" s="152"/>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24" customHeight="1">
      <c r="A803" s="152"/>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row>
    <row r="804" spans="1:26" ht="24" customHeight="1">
      <c r="A804" s="152"/>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row>
    <row r="805" spans="1:26" ht="24" customHeight="1">
      <c r="A805" s="152"/>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row>
    <row r="806" spans="1:26" ht="24" customHeight="1">
      <c r="A806" s="152"/>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row>
    <row r="807" spans="1:26" ht="24" customHeight="1">
      <c r="A807" s="152"/>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row>
    <row r="808" spans="1:26" ht="24" customHeight="1">
      <c r="A808" s="152"/>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row>
    <row r="809" spans="1:26" ht="24" customHeight="1">
      <c r="A809" s="152"/>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row>
    <row r="810" spans="1:26" ht="24" customHeight="1">
      <c r="A810" s="152"/>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row>
    <row r="811" spans="1:26" ht="24" customHeight="1">
      <c r="A811" s="152"/>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row>
    <row r="812" spans="1:26" ht="24" customHeight="1">
      <c r="A812" s="152"/>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row>
    <row r="813" spans="1:26" ht="24" customHeight="1">
      <c r="A813" s="152"/>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24" customHeight="1">
      <c r="A814" s="152"/>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row>
    <row r="815" spans="1:26" ht="24" customHeight="1">
      <c r="A815" s="152"/>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row>
    <row r="816" spans="1:26" ht="24" customHeight="1">
      <c r="A816" s="152"/>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row>
    <row r="817" spans="1:26" ht="24" customHeight="1">
      <c r="A817" s="152"/>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row>
    <row r="818" spans="1:26" ht="24" customHeight="1">
      <c r="A818" s="152"/>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row>
    <row r="819" spans="1:26" ht="24" customHeight="1">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row>
    <row r="820" spans="1:26" ht="24" customHeight="1">
      <c r="A820" s="152"/>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row>
    <row r="821" spans="1:26" ht="24" customHeight="1">
      <c r="A821" s="152"/>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row>
    <row r="822" spans="1:26" ht="24" customHeight="1">
      <c r="A822" s="152"/>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row>
    <row r="823" spans="1:26" ht="24" customHeight="1">
      <c r="A823" s="152"/>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row>
    <row r="824" spans="1:26" ht="24"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24" customHeight="1">
      <c r="A825" s="152"/>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row>
    <row r="826" spans="1:26" ht="24" customHeight="1">
      <c r="A826" s="152"/>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row>
    <row r="827" spans="1:26" ht="24" customHeight="1">
      <c r="A827" s="152"/>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row>
    <row r="828" spans="1:26" ht="24" customHeight="1">
      <c r="A828" s="152"/>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row>
    <row r="829" spans="1:26" ht="24" customHeight="1">
      <c r="A829" s="152"/>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row>
    <row r="830" spans="1:26" ht="24" customHeight="1">
      <c r="A830" s="152"/>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row>
    <row r="831" spans="1:26" ht="24" customHeight="1">
      <c r="A831" s="152"/>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row>
    <row r="832" spans="1:26" ht="24" customHeight="1">
      <c r="A832" s="152"/>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row>
    <row r="833" spans="1:26" ht="24" customHeight="1">
      <c r="A833" s="152"/>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row>
    <row r="834" spans="1:26" ht="24" customHeight="1">
      <c r="A834" s="152"/>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row>
    <row r="835" spans="1:26" ht="24" customHeight="1">
      <c r="A835" s="152"/>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24" customHeight="1">
      <c r="A836" s="152"/>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row>
    <row r="837" spans="1:26" ht="24" customHeight="1">
      <c r="A837" s="152"/>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row>
    <row r="838" spans="1:26" ht="24" customHeight="1">
      <c r="A838" s="152"/>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row>
    <row r="839" spans="1:26" ht="24" customHeight="1">
      <c r="A839" s="152"/>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row>
    <row r="840" spans="1:26" ht="24" customHeight="1">
      <c r="A840" s="152"/>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row>
    <row r="841" spans="1:26" ht="24" customHeight="1">
      <c r="A841" s="152"/>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row>
    <row r="842" spans="1:26" ht="24" customHeight="1">
      <c r="A842" s="152"/>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row>
    <row r="843" spans="1:26" ht="24" customHeight="1">
      <c r="A843" s="152"/>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row>
    <row r="844" spans="1:26" ht="24" customHeight="1">
      <c r="A844" s="152"/>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row>
    <row r="845" spans="1:26" ht="24" customHeight="1">
      <c r="A845" s="152"/>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row>
    <row r="846" spans="1:26" ht="24" customHeight="1">
      <c r="A846" s="152"/>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24" customHeight="1">
      <c r="A847" s="152"/>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row>
    <row r="848" spans="1:26" ht="24" customHeight="1">
      <c r="A848" s="152"/>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row>
    <row r="849" spans="1:26" ht="24" customHeight="1">
      <c r="A849" s="152"/>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row>
    <row r="850" spans="1:26" ht="24" customHeight="1">
      <c r="A850" s="152"/>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row>
    <row r="851" spans="1:26" ht="24" customHeight="1">
      <c r="A851" s="152"/>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row>
    <row r="852" spans="1:26" ht="24" customHeight="1">
      <c r="A852" s="152"/>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row>
    <row r="853" spans="1:26" ht="24" customHeight="1">
      <c r="A853" s="152"/>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row>
    <row r="854" spans="1:26" ht="24" customHeight="1">
      <c r="A854" s="152"/>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row>
    <row r="855" spans="1:26" ht="24" customHeight="1">
      <c r="A855" s="152"/>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row>
    <row r="856" spans="1:26" ht="24" customHeight="1">
      <c r="A856" s="152"/>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row>
    <row r="857" spans="1:26" ht="24" customHeight="1">
      <c r="A857" s="152"/>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24" customHeight="1">
      <c r="A858" s="152"/>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row>
    <row r="859" spans="1:26" ht="24" customHeight="1">
      <c r="A859" s="152"/>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row>
    <row r="860" spans="1:26" ht="24" customHeight="1">
      <c r="A860" s="152"/>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row>
    <row r="861" spans="1:26" ht="24" customHeight="1">
      <c r="A861" s="152"/>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row>
    <row r="862" spans="1:26" ht="24" customHeight="1">
      <c r="A862" s="152"/>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row>
    <row r="863" spans="1:26" ht="24" customHeight="1">
      <c r="A863" s="152"/>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row>
    <row r="864" spans="1:26" ht="24" customHeight="1">
      <c r="A864" s="152"/>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row>
    <row r="865" spans="1:26" ht="24" customHeight="1">
      <c r="A865" s="152"/>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row>
    <row r="866" spans="1:26" ht="24" customHeight="1">
      <c r="A866" s="152"/>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row>
    <row r="867" spans="1:26" ht="24" customHeight="1">
      <c r="A867" s="152"/>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row>
    <row r="868" spans="1:26" ht="24" customHeight="1">
      <c r="A868" s="152"/>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24" customHeight="1">
      <c r="A869" s="152"/>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row>
    <row r="870" spans="1:26" ht="24" customHeight="1">
      <c r="A870" s="152"/>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row>
    <row r="871" spans="1:26" ht="24" customHeight="1">
      <c r="A871" s="152"/>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row>
    <row r="872" spans="1:26" ht="24" customHeight="1">
      <c r="A872" s="152"/>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row>
    <row r="873" spans="1:26" ht="24" customHeight="1">
      <c r="A873" s="152"/>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row>
    <row r="874" spans="1:26" ht="24" customHeight="1">
      <c r="A874" s="152"/>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row>
    <row r="875" spans="1:26" ht="24" customHeight="1">
      <c r="A875" s="152"/>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row>
    <row r="876" spans="1:26" ht="24" customHeight="1">
      <c r="A876" s="152"/>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row>
    <row r="877" spans="1:26" ht="24" customHeight="1">
      <c r="A877" s="152"/>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row>
    <row r="878" spans="1:26" ht="24" customHeight="1">
      <c r="A878" s="152"/>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row>
    <row r="879" spans="1:26" ht="24" customHeight="1">
      <c r="A879" s="152"/>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24" customHeight="1">
      <c r="A880" s="152"/>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row>
    <row r="881" spans="1:26" ht="24" customHeight="1">
      <c r="A881" s="152"/>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row>
    <row r="882" spans="1:26" ht="24" customHeight="1">
      <c r="A882" s="152"/>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row>
    <row r="883" spans="1:26" ht="24" customHeight="1">
      <c r="A883" s="152"/>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row>
    <row r="884" spans="1:26" ht="24" customHeight="1">
      <c r="A884" s="152"/>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row>
    <row r="885" spans="1:26" ht="24" customHeight="1">
      <c r="A885" s="152"/>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row>
    <row r="886" spans="1:26" ht="24" customHeight="1">
      <c r="A886" s="152"/>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row>
    <row r="887" spans="1:26" ht="24" customHeight="1">
      <c r="A887" s="152"/>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row>
    <row r="888" spans="1:26" ht="24" customHeight="1">
      <c r="A888" s="152"/>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row>
    <row r="889" spans="1:26" ht="24" customHeight="1">
      <c r="A889" s="152"/>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row>
    <row r="890" spans="1:26" ht="24" customHeight="1">
      <c r="A890" s="152"/>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24" customHeight="1">
      <c r="A891" s="152"/>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row>
    <row r="892" spans="1:26" ht="24" customHeight="1">
      <c r="A892" s="152"/>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row>
    <row r="893" spans="1:26" ht="24" customHeight="1">
      <c r="A893" s="152"/>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row>
    <row r="894" spans="1:26" ht="24" customHeight="1">
      <c r="A894" s="152"/>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row>
    <row r="895" spans="1:26" ht="24" customHeight="1">
      <c r="A895" s="152"/>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row>
    <row r="896" spans="1:26" ht="24" customHeight="1">
      <c r="A896" s="152"/>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row>
    <row r="897" spans="1:26" ht="24" customHeight="1">
      <c r="A897" s="152"/>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row>
    <row r="898" spans="1:26" ht="24" customHeight="1">
      <c r="A898" s="152"/>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row>
    <row r="899" spans="1:26" ht="24" customHeight="1">
      <c r="A899" s="152"/>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row>
    <row r="900" spans="1:26" ht="24" customHeight="1">
      <c r="A900" s="152"/>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row>
    <row r="901" spans="1:26" ht="24" customHeight="1">
      <c r="A901" s="152"/>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24" customHeight="1">
      <c r="A902" s="152"/>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row>
    <row r="903" spans="1:26" ht="24" customHeight="1">
      <c r="A903" s="152"/>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row>
    <row r="904" spans="1:26" ht="24" customHeight="1">
      <c r="A904" s="152"/>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row>
    <row r="905" spans="1:26" ht="24" customHeight="1">
      <c r="A905" s="152"/>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row>
    <row r="906" spans="1:26" ht="24" customHeight="1">
      <c r="A906" s="152"/>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row>
    <row r="907" spans="1:26" ht="24" customHeight="1">
      <c r="A907" s="152"/>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row>
    <row r="908" spans="1:26" ht="24" customHeight="1">
      <c r="A908" s="152"/>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row>
    <row r="909" spans="1:26" ht="24" customHeight="1">
      <c r="A909" s="152"/>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row>
    <row r="910" spans="1:26" ht="24" customHeight="1">
      <c r="A910" s="152"/>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row>
    <row r="911" spans="1:26" ht="24" customHeight="1">
      <c r="A911" s="152"/>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row>
    <row r="912" spans="1:26" ht="24" customHeight="1">
      <c r="A912" s="152"/>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24" customHeight="1">
      <c r="A913" s="152"/>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row>
    <row r="914" spans="1:26" ht="24" customHeight="1">
      <c r="A914" s="152"/>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row>
    <row r="915" spans="1:26" ht="24" customHeight="1">
      <c r="A915" s="152"/>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row>
    <row r="916" spans="1:26" ht="24" customHeight="1">
      <c r="A916" s="152"/>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row>
    <row r="917" spans="1:26" ht="24" customHeight="1">
      <c r="A917" s="152"/>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row>
    <row r="918" spans="1:26" ht="24" customHeight="1">
      <c r="A918" s="152"/>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row>
    <row r="919" spans="1:26" ht="24" customHeight="1">
      <c r="A919" s="152"/>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row>
    <row r="920" spans="1:26" ht="24" customHeight="1">
      <c r="A920" s="152"/>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row>
    <row r="921" spans="1:26" ht="24" customHeight="1">
      <c r="A921" s="152"/>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row>
    <row r="922" spans="1:26" ht="24" customHeight="1">
      <c r="A922" s="152"/>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row>
    <row r="923" spans="1:26" ht="24" customHeight="1">
      <c r="A923" s="152"/>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24" customHeight="1">
      <c r="A924" s="152"/>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row>
    <row r="925" spans="1:26" ht="24" customHeight="1">
      <c r="A925" s="152"/>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row>
    <row r="926" spans="1:26" ht="24" customHeight="1">
      <c r="A926" s="152"/>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row>
    <row r="927" spans="1:26" ht="24" customHeight="1">
      <c r="A927" s="152"/>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row>
    <row r="928" spans="1:26" ht="24" customHeight="1">
      <c r="A928" s="152"/>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row>
    <row r="929" spans="1:26" ht="24" customHeight="1">
      <c r="A929" s="152"/>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row>
    <row r="930" spans="1:26" ht="24" customHeight="1">
      <c r="A930" s="152"/>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row>
    <row r="931" spans="1:26" ht="24" customHeight="1">
      <c r="A931" s="152"/>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row>
    <row r="932" spans="1:26" ht="24" customHeight="1">
      <c r="A932" s="152"/>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row>
    <row r="933" spans="1:26" ht="24" customHeight="1">
      <c r="A933" s="152"/>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row>
    <row r="934" spans="1:26" ht="24" customHeight="1">
      <c r="A934" s="152"/>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24" customHeight="1">
      <c r="A935" s="152"/>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row>
    <row r="936" spans="1:26" ht="24" customHeight="1">
      <c r="A936" s="152"/>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row>
    <row r="937" spans="1:26" ht="24" customHeight="1">
      <c r="A937" s="152"/>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row>
    <row r="938" spans="1:26" ht="24" customHeight="1">
      <c r="A938" s="152"/>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row>
    <row r="939" spans="1:26" ht="24" customHeight="1">
      <c r="A939" s="152"/>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row>
    <row r="940" spans="1:26" ht="24" customHeight="1">
      <c r="A940" s="152"/>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row>
    <row r="941" spans="1:26" ht="24" customHeight="1">
      <c r="A941" s="152"/>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row>
    <row r="942" spans="1:26" ht="24" customHeight="1">
      <c r="A942" s="152"/>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row>
    <row r="943" spans="1:26" ht="24" customHeight="1">
      <c r="A943" s="152"/>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row>
    <row r="944" spans="1:26" ht="24" customHeight="1">
      <c r="A944" s="152"/>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row>
    <row r="945" spans="1:26" ht="24" customHeight="1">
      <c r="A945" s="152"/>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24" customHeight="1">
      <c r="A946" s="152"/>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row>
    <row r="947" spans="1:26" ht="24" customHeight="1">
      <c r="A947" s="152"/>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row>
    <row r="948" spans="1:26" ht="24" customHeight="1">
      <c r="A948" s="152"/>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row>
    <row r="949" spans="1:26" ht="24" customHeight="1">
      <c r="A949" s="152"/>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row>
    <row r="950" spans="1:26" ht="24" customHeight="1">
      <c r="A950" s="152"/>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row>
    <row r="951" spans="1:26" ht="24" customHeight="1">
      <c r="A951" s="152"/>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row>
    <row r="952" spans="1:26" ht="24" customHeight="1">
      <c r="A952" s="152"/>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row>
    <row r="953" spans="1:26" ht="24" customHeight="1">
      <c r="A953" s="152"/>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row>
    <row r="954" spans="1:26" ht="24" customHeight="1">
      <c r="A954" s="152"/>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row>
    <row r="955" spans="1:26" ht="24" customHeight="1">
      <c r="A955" s="152"/>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row>
    <row r="956" spans="1:26" ht="24" customHeight="1">
      <c r="A956" s="152"/>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24" customHeight="1">
      <c r="A957" s="152"/>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row>
    <row r="958" spans="1:26" ht="24" customHeight="1">
      <c r="A958" s="152"/>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row>
    <row r="959" spans="1:26" ht="24" customHeight="1">
      <c r="A959" s="152"/>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row>
    <row r="960" spans="1:26" ht="24" customHeight="1">
      <c r="A960" s="152"/>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row>
    <row r="961" spans="1:26" ht="24" customHeight="1">
      <c r="A961" s="152"/>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row>
    <row r="962" spans="1:26" ht="24" customHeight="1">
      <c r="A962" s="152"/>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row>
    <row r="963" spans="1:26" ht="24" customHeight="1">
      <c r="A963" s="152"/>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row>
    <row r="964" spans="1:26" ht="24" customHeight="1">
      <c r="A964" s="152"/>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row>
    <row r="965" spans="1:26" ht="24" customHeight="1">
      <c r="A965" s="152"/>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row>
    <row r="966" spans="1:26" ht="24" customHeight="1">
      <c r="A966" s="152"/>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row>
    <row r="967" spans="1:26" ht="24" customHeight="1">
      <c r="A967" s="152"/>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24" customHeight="1">
      <c r="A968" s="152"/>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row>
    <row r="969" spans="1:26" ht="24" customHeight="1">
      <c r="A969" s="152"/>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row>
    <row r="970" spans="1:26" ht="24" customHeight="1">
      <c r="A970" s="152"/>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row>
    <row r="971" spans="1:26" ht="24" customHeight="1">
      <c r="A971" s="152"/>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row>
    <row r="972" spans="1:26" ht="24" customHeight="1">
      <c r="A972" s="152"/>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row>
    <row r="973" spans="1:26" ht="24" customHeight="1">
      <c r="A973" s="152"/>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row>
    <row r="974" spans="1:26" ht="24" customHeight="1">
      <c r="A974" s="152"/>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row>
    <row r="975" spans="1:26" ht="24" customHeight="1">
      <c r="A975" s="152"/>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row>
    <row r="976" spans="1:26" ht="24" customHeight="1">
      <c r="A976" s="152"/>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row>
    <row r="977" spans="1:26" ht="24" customHeight="1">
      <c r="A977" s="152"/>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row>
    <row r="978" spans="1:26" ht="24" customHeight="1">
      <c r="A978" s="152"/>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24" customHeight="1">
      <c r="A979" s="152"/>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row>
    <row r="980" spans="1:26" ht="24" customHeight="1">
      <c r="A980" s="152"/>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row>
    <row r="981" spans="1:26" ht="24" customHeight="1">
      <c r="A981" s="152"/>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row>
    <row r="982" spans="1:26" ht="24" customHeight="1">
      <c r="A982" s="152"/>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row>
    <row r="983" spans="1:26" ht="24" customHeight="1">
      <c r="A983" s="152"/>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row>
    <row r="984" spans="1:26" ht="24" customHeight="1">
      <c r="A984" s="152"/>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row>
    <row r="985" spans="1:26" ht="24" customHeight="1">
      <c r="A985" s="152"/>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row>
    <row r="986" spans="1:26" ht="24" customHeight="1">
      <c r="A986" s="152"/>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row>
    <row r="987" spans="1:26" ht="24" customHeight="1">
      <c r="A987" s="152"/>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row>
    <row r="988" spans="1:26" ht="24" customHeight="1">
      <c r="A988" s="152"/>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row>
    <row r="989" spans="1:26" ht="24" customHeight="1">
      <c r="A989" s="152"/>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24" customHeight="1">
      <c r="A990" s="152"/>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row>
    <row r="991" spans="1:26" ht="24" customHeight="1">
      <c r="A991" s="152"/>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row>
    <row r="992" spans="1:26" ht="24" customHeight="1">
      <c r="A992" s="152"/>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row>
    <row r="993" spans="1:26" ht="24" customHeight="1">
      <c r="A993" s="152"/>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row>
    <row r="994" spans="1:26" ht="24" customHeight="1">
      <c r="A994" s="152"/>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row>
    <row r="995" spans="1:26" ht="24" customHeight="1">
      <c r="A995" s="152"/>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row>
    <row r="996" spans="1:26" ht="24" customHeight="1">
      <c r="A996" s="152"/>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row>
    <row r="997" spans="1:26" ht="24" customHeight="1">
      <c r="A997" s="152"/>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row>
    <row r="998" spans="1:26" ht="24" customHeight="1">
      <c r="A998" s="152"/>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row>
    <row r="999" spans="1:26" ht="24" customHeight="1">
      <c r="A999" s="152"/>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row>
  </sheetData>
  <sheetProtection sheet="1" formatCells="0" formatColumns="0" formatRows="0" insertColumns="0" insertRows="0" insertHyperlinks="0" deleteColumns="0" deleteRows="0" sort="0" autoFilter="0" pivotTables="0"/>
  <customSheetViews>
    <customSheetView guid="{9B008D34-F000-412D-B848-95502D7DC370}" scale="70" showPageBreaks="1" fitToPage="1" printArea="1" state="hidden" view="pageBreakPreview">
      <selection activeCell="L28" sqref="L28"/>
      <pageMargins left="0.7" right="0.7" top="0.75" bottom="0.75" header="0" footer="0"/>
      <pageSetup paperSize="9" scale="74" orientation="landscape" r:id="rId1"/>
    </customSheetView>
  </customSheetViews>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F50"/>
  <sheetViews>
    <sheetView view="pageBreakPreview" zoomScale="85" zoomScaleNormal="85" zoomScaleSheetLayoutView="85" workbookViewId="0">
      <selection activeCell="L6" sqref="L6"/>
    </sheetView>
  </sheetViews>
  <sheetFormatPr defaultColWidth="9" defaultRowHeight="13.5"/>
  <cols>
    <col min="1" max="1" width="5.875" style="356" customWidth="1"/>
    <col min="2" max="3" width="25.375" style="356" customWidth="1"/>
    <col min="4" max="5" width="9" style="356"/>
    <col min="6" max="6" width="5.875" style="356" customWidth="1"/>
    <col min="7" max="16384" width="9" style="356"/>
  </cols>
  <sheetData>
    <row r="1" spans="1:6" ht="27.75" customHeight="1">
      <c r="A1" s="355" t="s">
        <v>756</v>
      </c>
    </row>
    <row r="2" spans="1:6" ht="18.75" customHeight="1">
      <c r="A2" s="355"/>
    </row>
    <row r="3" spans="1:6" ht="40.5" customHeight="1">
      <c r="A3" s="504" t="s">
        <v>753</v>
      </c>
      <c r="B3" s="504"/>
      <c r="C3" s="504"/>
      <c r="D3" s="504"/>
      <c r="E3" s="504"/>
      <c r="F3" s="504"/>
    </row>
    <row r="4" spans="1:6" ht="18.75" customHeight="1">
      <c r="A4" s="355"/>
    </row>
    <row r="5" spans="1:6" ht="407.25" customHeight="1">
      <c r="B5" s="501"/>
      <c r="C5" s="502"/>
      <c r="D5" s="502"/>
      <c r="E5" s="503"/>
    </row>
    <row r="6" spans="1:6" ht="27.75" customHeight="1">
      <c r="A6" s="357" t="s">
        <v>754</v>
      </c>
      <c r="F6" s="358"/>
    </row>
    <row r="7" spans="1:6" ht="27.75" customHeight="1">
      <c r="A7" s="357" t="s">
        <v>755</v>
      </c>
      <c r="F7" s="358"/>
    </row>
    <row r="8" spans="1:6" ht="40.5" customHeight="1">
      <c r="B8" s="359" t="s">
        <v>750</v>
      </c>
      <c r="C8" s="360"/>
      <c r="D8" s="361"/>
    </row>
    <row r="9" spans="1:6" ht="40.5" customHeight="1">
      <c r="B9" s="359" t="s">
        <v>751</v>
      </c>
      <c r="C9" s="360"/>
      <c r="D9" s="361"/>
    </row>
    <row r="10" spans="1:6" ht="40.5" customHeight="1">
      <c r="B10" s="362" t="s">
        <v>752</v>
      </c>
      <c r="C10" s="363">
        <f>C9-C8</f>
        <v>0</v>
      </c>
    </row>
    <row r="11" spans="1:6" ht="40.5" customHeight="1"/>
    <row r="12" spans="1:6" ht="40.5" customHeight="1"/>
    <row r="13" spans="1:6" ht="40.5" customHeight="1"/>
    <row r="14" spans="1:6" ht="40.5" customHeight="1"/>
    <row r="15" spans="1:6" ht="40.5" customHeight="1"/>
    <row r="16" spans="1:6"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row r="28" ht="40.5" customHeight="1"/>
    <row r="29" ht="40.5" customHeight="1"/>
    <row r="30" ht="40.5" customHeight="1"/>
    <row r="31" ht="40.5" customHeight="1"/>
    <row r="32"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row r="50" ht="40.5" customHeight="1"/>
  </sheetData>
  <customSheetViews>
    <customSheetView guid="{9B008D34-F000-412D-B848-95502D7DC370}" scale="85" showPageBreaks="1" printArea="1" view="pageBreakPreview" topLeftCell="A4">
      <selection activeCell="I5" sqref="I5"/>
      <pageMargins left="0.7" right="0.7" top="0.75" bottom="0.75" header="0.3" footer="0.3"/>
      <pageSetup paperSize="9" orientation="portrait" r:id="rId1"/>
    </customSheetView>
  </customSheetViews>
  <mergeCells count="2">
    <mergeCell ref="B5:E5"/>
    <mergeCell ref="A3:F3"/>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T29"/>
  <sheetViews>
    <sheetView view="pageBreakPreview" zoomScale="90" zoomScaleNormal="70" zoomScaleSheetLayoutView="90" workbookViewId="0">
      <pane xSplit="2" ySplit="7" topLeftCell="E8" activePane="bottomRight" state="frozen"/>
      <selection activeCell="E20" sqref="E20"/>
      <selection pane="topRight" activeCell="E20" sqref="E20"/>
      <selection pane="bottomLeft" activeCell="E20" sqref="E20"/>
      <selection pane="bottomRight" activeCell="R5" sqref="R5"/>
    </sheetView>
  </sheetViews>
  <sheetFormatPr defaultColWidth="12.625" defaultRowHeight="12"/>
  <cols>
    <col min="1" max="1" width="4" style="56" bestFit="1" customWidth="1"/>
    <col min="2" max="2" width="3.875" style="56" customWidth="1"/>
    <col min="3" max="3" width="27.75" style="56" customWidth="1"/>
    <col min="4" max="13" width="16.125" style="56" customWidth="1"/>
    <col min="14" max="14" width="16.125" style="366" customWidth="1"/>
    <col min="15" max="17" width="16.125" style="56" customWidth="1"/>
    <col min="18" max="18" width="39.375" style="56" customWidth="1"/>
    <col min="19" max="19" width="3" style="56" bestFit="1" customWidth="1"/>
    <col min="20" max="20" width="10.75" style="56" hidden="1" customWidth="1"/>
    <col min="21" max="16384" width="12.625" style="56"/>
  </cols>
  <sheetData>
    <row r="1" spans="1:20" ht="12.75" customHeight="1">
      <c r="B1" s="293" t="s">
        <v>147</v>
      </c>
      <c r="C1" s="293"/>
    </row>
    <row r="2" spans="1:20" ht="12.75" customHeight="1">
      <c r="B2" s="505" t="s">
        <v>763</v>
      </c>
      <c r="C2" s="505"/>
      <c r="D2" s="505"/>
      <c r="E2" s="505"/>
      <c r="F2" s="505"/>
      <c r="G2" s="505"/>
      <c r="H2" s="505"/>
      <c r="I2" s="505"/>
      <c r="J2" s="505"/>
      <c r="K2" s="505"/>
      <c r="L2" s="505"/>
      <c r="M2" s="505"/>
      <c r="N2" s="505"/>
      <c r="O2" s="505"/>
      <c r="P2" s="505"/>
      <c r="Q2" s="505"/>
      <c r="R2" s="505"/>
    </row>
    <row r="3" spans="1:20" ht="12.75" customHeight="1">
      <c r="N3" s="506" t="s">
        <v>650</v>
      </c>
      <c r="O3" s="506"/>
      <c r="P3" s="506"/>
      <c r="Q3" s="506"/>
      <c r="R3" s="506"/>
      <c r="S3" s="68"/>
    </row>
    <row r="4" spans="1:20" ht="4.1500000000000004" customHeight="1">
      <c r="F4" s="68"/>
      <c r="G4" s="68"/>
      <c r="I4" s="68"/>
    </row>
    <row r="5" spans="1:20" ht="51.6" customHeight="1">
      <c r="B5" s="507" t="s">
        <v>645</v>
      </c>
      <c r="C5" s="508"/>
      <c r="D5" s="79" t="s">
        <v>595</v>
      </c>
      <c r="E5" s="78" t="s">
        <v>596</v>
      </c>
      <c r="F5" s="78" t="s">
        <v>597</v>
      </c>
      <c r="G5" s="78" t="s">
        <v>691</v>
      </c>
      <c r="H5" s="77" t="s">
        <v>14</v>
      </c>
      <c r="I5" s="78" t="s">
        <v>610</v>
      </c>
      <c r="J5" s="79" t="s">
        <v>614</v>
      </c>
      <c r="K5" s="79" t="s">
        <v>157</v>
      </c>
      <c r="L5" s="79" t="s">
        <v>684</v>
      </c>
      <c r="M5" s="79" t="s">
        <v>654</v>
      </c>
      <c r="N5" s="378" t="s">
        <v>685</v>
      </c>
      <c r="O5" s="398" t="s">
        <v>764</v>
      </c>
      <c r="P5" s="398" t="s">
        <v>801</v>
      </c>
      <c r="Q5" s="399" t="s">
        <v>766</v>
      </c>
      <c r="R5" s="79" t="s">
        <v>841</v>
      </c>
      <c r="T5" s="160"/>
    </row>
    <row r="6" spans="1:20" s="364" customFormat="1" ht="24">
      <c r="B6" s="115"/>
      <c r="C6" s="81"/>
      <c r="D6" s="80" t="s">
        <v>611</v>
      </c>
      <c r="E6" s="80" t="s">
        <v>612</v>
      </c>
      <c r="F6" s="80" t="s">
        <v>602</v>
      </c>
      <c r="G6" s="80" t="s">
        <v>603</v>
      </c>
      <c r="H6" s="108" t="s">
        <v>615</v>
      </c>
      <c r="I6" s="80" t="s">
        <v>613</v>
      </c>
      <c r="J6" s="280" t="s">
        <v>617</v>
      </c>
      <c r="K6" s="80" t="s">
        <v>653</v>
      </c>
      <c r="L6" s="80"/>
      <c r="M6" s="80"/>
      <c r="N6" s="379" t="s">
        <v>616</v>
      </c>
      <c r="O6" s="400" t="s">
        <v>800</v>
      </c>
      <c r="P6" s="400" t="s">
        <v>687</v>
      </c>
      <c r="Q6" s="400" t="s">
        <v>768</v>
      </c>
      <c r="R6" s="80"/>
    </row>
    <row r="7" spans="1:20">
      <c r="A7" s="260"/>
      <c r="B7" s="123"/>
      <c r="C7" s="84"/>
      <c r="D7" s="85" t="s">
        <v>10</v>
      </c>
      <c r="E7" s="85" t="s">
        <v>10</v>
      </c>
      <c r="F7" s="85" t="s">
        <v>10</v>
      </c>
      <c r="G7" s="85" t="s">
        <v>10</v>
      </c>
      <c r="H7" s="85" t="s">
        <v>10</v>
      </c>
      <c r="I7" s="85" t="s">
        <v>10</v>
      </c>
      <c r="J7" s="85" t="s">
        <v>10</v>
      </c>
      <c r="K7" s="85" t="s">
        <v>10</v>
      </c>
      <c r="L7" s="85" t="s">
        <v>10</v>
      </c>
      <c r="M7" s="85" t="s">
        <v>10</v>
      </c>
      <c r="N7" s="380"/>
      <c r="O7" s="380" t="s">
        <v>10</v>
      </c>
      <c r="P7" s="380" t="s">
        <v>10</v>
      </c>
      <c r="Q7" s="380" t="s">
        <v>10</v>
      </c>
      <c r="R7" s="85"/>
      <c r="T7" s="173"/>
    </row>
    <row r="8" spans="1:20" s="64" customFormat="1" ht="56.25" customHeight="1">
      <c r="A8" s="64">
        <v>1</v>
      </c>
      <c r="B8" s="511" t="s">
        <v>823</v>
      </c>
      <c r="C8" s="512"/>
      <c r="D8" s="102"/>
      <c r="E8" s="102"/>
      <c r="F8" s="102"/>
      <c r="G8" s="102"/>
      <c r="H8" s="103">
        <f t="shared" ref="H8" si="0">MIN(F8,G8)</f>
        <v>0</v>
      </c>
      <c r="I8" s="103">
        <f>D8-E8</f>
        <v>0</v>
      </c>
      <c r="J8" s="103">
        <f>ROUNDDOWN(MIN(H8,I8),-3)</f>
        <v>0</v>
      </c>
      <c r="K8" s="102"/>
      <c r="L8" s="102"/>
      <c r="M8" s="102"/>
      <c r="N8" s="381" t="s">
        <v>728</v>
      </c>
      <c r="O8" s="117">
        <f>ROUNDDOWN(MIN(J8,K8),-3)</f>
        <v>0</v>
      </c>
      <c r="P8" s="117"/>
      <c r="Q8" s="117"/>
      <c r="R8" s="205"/>
      <c r="S8" s="258"/>
      <c r="T8" s="170" t="str">
        <f>IFERROR(VLOOKUP(#REF!,[2]【参考】算出区分!$C$2:$E$67,2,0),"")</f>
        <v/>
      </c>
    </row>
    <row r="9" spans="1:20" s="64" customFormat="1" ht="56.25" customHeight="1">
      <c r="A9" s="64">
        <v>2</v>
      </c>
      <c r="B9" s="509" t="s">
        <v>824</v>
      </c>
      <c r="C9" s="510"/>
      <c r="D9" s="102"/>
      <c r="E9" s="102"/>
      <c r="F9" s="102"/>
      <c r="G9" s="102"/>
      <c r="H9" s="103">
        <f t="shared" ref="H9:H21" si="1">MIN(F9,G9)</f>
        <v>0</v>
      </c>
      <c r="I9" s="103">
        <f>D9-E9</f>
        <v>0</v>
      </c>
      <c r="J9" s="103">
        <f t="shared" ref="J9:J21" si="2">ROUNDDOWN(MIN(H9,I9),-3)</f>
        <v>0</v>
      </c>
      <c r="K9" s="102"/>
      <c r="L9" s="102"/>
      <c r="M9" s="102"/>
      <c r="N9" s="381" t="s">
        <v>727</v>
      </c>
      <c r="O9" s="117">
        <f t="shared" ref="O9:O24" si="3">ROUNDDOWN(MIN(J9,K9),-3)</f>
        <v>0</v>
      </c>
      <c r="P9" s="117"/>
      <c r="Q9" s="117"/>
      <c r="R9" s="205"/>
      <c r="S9" s="258"/>
      <c r="T9" s="170" t="str">
        <f>IFERROR(VLOOKUP(#REF!,[2]【参考】算出区分!$C$2:$E$67,2,0),"")</f>
        <v/>
      </c>
    </row>
    <row r="10" spans="1:20" s="64" customFormat="1" ht="56.25" customHeight="1">
      <c r="A10" s="64">
        <v>3</v>
      </c>
      <c r="B10" s="513" t="s">
        <v>825</v>
      </c>
      <c r="C10" s="514"/>
      <c r="D10" s="102"/>
      <c r="E10" s="102"/>
      <c r="F10" s="102"/>
      <c r="G10" s="102"/>
      <c r="H10" s="103">
        <f t="shared" si="1"/>
        <v>0</v>
      </c>
      <c r="I10" s="103">
        <f t="shared" ref="I10:I21" si="4">D10-E10</f>
        <v>0</v>
      </c>
      <c r="J10" s="103">
        <f t="shared" si="2"/>
        <v>0</v>
      </c>
      <c r="K10" s="102"/>
      <c r="L10" s="102"/>
      <c r="M10" s="102"/>
      <c r="N10" s="381" t="s">
        <v>727</v>
      </c>
      <c r="O10" s="117">
        <f t="shared" si="3"/>
        <v>0</v>
      </c>
      <c r="P10" s="117"/>
      <c r="Q10" s="117"/>
      <c r="R10" s="205"/>
      <c r="S10" s="258"/>
      <c r="T10" s="170" t="str">
        <f>IFERROR(VLOOKUP(#REF!,[2]【参考】算出区分!$C$2:$E$67,2,0),"")</f>
        <v/>
      </c>
    </row>
    <row r="11" spans="1:20" s="64" customFormat="1" ht="56.25" customHeight="1">
      <c r="A11" s="64">
        <v>4</v>
      </c>
      <c r="B11" s="513" t="s">
        <v>826</v>
      </c>
      <c r="C11" s="514"/>
      <c r="D11" s="102"/>
      <c r="E11" s="102"/>
      <c r="F11" s="102"/>
      <c r="G11" s="102"/>
      <c r="H11" s="103">
        <f>MIN(F11,G11)</f>
        <v>0</v>
      </c>
      <c r="I11" s="103">
        <f>D11-E11</f>
        <v>0</v>
      </c>
      <c r="J11" s="103">
        <f t="shared" si="2"/>
        <v>0</v>
      </c>
      <c r="K11" s="102"/>
      <c r="L11" s="102"/>
      <c r="M11" s="102"/>
      <c r="N11" s="381" t="s">
        <v>727</v>
      </c>
      <c r="O11" s="117">
        <f t="shared" si="3"/>
        <v>0</v>
      </c>
      <c r="P11" s="117"/>
      <c r="Q11" s="117"/>
      <c r="R11" s="205"/>
      <c r="S11" s="258"/>
      <c r="T11" s="170" t="str">
        <f>IFERROR(VLOOKUP(#REF!,[2]【参考】算出区分!$C$2:$E$67,2,0),"")</f>
        <v/>
      </c>
    </row>
    <row r="12" spans="1:20" s="64" customFormat="1" ht="56.25" customHeight="1">
      <c r="A12" s="64">
        <v>5</v>
      </c>
      <c r="B12" s="509" t="s">
        <v>827</v>
      </c>
      <c r="C12" s="510"/>
      <c r="D12" s="102"/>
      <c r="E12" s="102"/>
      <c r="F12" s="102"/>
      <c r="G12" s="102"/>
      <c r="H12" s="103">
        <f t="shared" ref="H12" si="5">MIN(F12,G12)</f>
        <v>0</v>
      </c>
      <c r="I12" s="103">
        <f t="shared" ref="I12" si="6">D12-E12</f>
        <v>0</v>
      </c>
      <c r="J12" s="103">
        <f t="shared" si="2"/>
        <v>0</v>
      </c>
      <c r="K12" s="102"/>
      <c r="L12" s="102"/>
      <c r="M12" s="102"/>
      <c r="N12" s="381" t="s">
        <v>727</v>
      </c>
      <c r="O12" s="117">
        <f t="shared" si="3"/>
        <v>0</v>
      </c>
      <c r="P12" s="117"/>
      <c r="Q12" s="117"/>
      <c r="R12" s="205"/>
      <c r="S12" s="258"/>
      <c r="T12" s="170" t="str">
        <f>IFERROR(VLOOKUP(#REF!,[3]【参考】算出区分!$C$2:$E$67,2,0),"")</f>
        <v/>
      </c>
    </row>
    <row r="13" spans="1:20" s="64" customFormat="1" ht="56.25" customHeight="1">
      <c r="A13" s="64">
        <v>6</v>
      </c>
      <c r="B13" s="509" t="s">
        <v>811</v>
      </c>
      <c r="C13" s="510"/>
      <c r="D13" s="102"/>
      <c r="E13" s="102"/>
      <c r="F13" s="102"/>
      <c r="G13" s="102"/>
      <c r="H13" s="103">
        <f t="shared" si="1"/>
        <v>0</v>
      </c>
      <c r="I13" s="103">
        <f t="shared" si="4"/>
        <v>0</v>
      </c>
      <c r="J13" s="103">
        <f t="shared" si="2"/>
        <v>0</v>
      </c>
      <c r="K13" s="102"/>
      <c r="L13" s="102"/>
      <c r="M13" s="102"/>
      <c r="N13" s="381" t="s">
        <v>727</v>
      </c>
      <c r="O13" s="117">
        <f t="shared" si="3"/>
        <v>0</v>
      </c>
      <c r="P13" s="117"/>
      <c r="Q13" s="117"/>
      <c r="R13" s="205"/>
      <c r="S13" s="258"/>
      <c r="T13" s="170" t="str">
        <f>IFERROR(VLOOKUP(#REF!,[2]【参考】算出区分!$C$2:$E$67,2,0),"")</f>
        <v/>
      </c>
    </row>
    <row r="14" spans="1:20" s="64" customFormat="1" ht="56.25" customHeight="1">
      <c r="A14" s="64">
        <v>7</v>
      </c>
      <c r="B14" s="509" t="s">
        <v>812</v>
      </c>
      <c r="C14" s="510"/>
      <c r="D14" s="102"/>
      <c r="E14" s="102"/>
      <c r="F14" s="102"/>
      <c r="G14" s="102"/>
      <c r="H14" s="103">
        <f t="shared" si="1"/>
        <v>0</v>
      </c>
      <c r="I14" s="103">
        <f t="shared" si="4"/>
        <v>0</v>
      </c>
      <c r="J14" s="103">
        <f t="shared" si="2"/>
        <v>0</v>
      </c>
      <c r="K14" s="102"/>
      <c r="L14" s="102"/>
      <c r="M14" s="102"/>
      <c r="N14" s="381" t="s">
        <v>727</v>
      </c>
      <c r="O14" s="117">
        <f t="shared" si="3"/>
        <v>0</v>
      </c>
      <c r="P14" s="117"/>
      <c r="Q14" s="117"/>
      <c r="R14" s="205"/>
      <c r="S14" s="258"/>
      <c r="T14" s="170" t="str">
        <f>IFERROR(VLOOKUP(#REF!,[2]【参考】算出区分!$C$2:$E$67,2,0),"")</f>
        <v/>
      </c>
    </row>
    <row r="15" spans="1:20" s="64" customFormat="1" ht="56.25" customHeight="1">
      <c r="A15" s="64">
        <v>8</v>
      </c>
      <c r="B15" s="509" t="s">
        <v>813</v>
      </c>
      <c r="C15" s="510"/>
      <c r="D15" s="102"/>
      <c r="E15" s="102"/>
      <c r="F15" s="102"/>
      <c r="G15" s="102"/>
      <c r="H15" s="103">
        <f>MIN(F15,G15)</f>
        <v>0</v>
      </c>
      <c r="I15" s="103">
        <f>D15-E15</f>
        <v>0</v>
      </c>
      <c r="J15" s="103">
        <f t="shared" si="2"/>
        <v>0</v>
      </c>
      <c r="K15" s="102"/>
      <c r="L15" s="102"/>
      <c r="M15" s="102"/>
      <c r="N15" s="381" t="s">
        <v>727</v>
      </c>
      <c r="O15" s="117">
        <f t="shared" si="3"/>
        <v>0</v>
      </c>
      <c r="P15" s="117"/>
      <c r="Q15" s="117"/>
      <c r="R15" s="205"/>
      <c r="S15" s="258"/>
      <c r="T15" s="170" t="str">
        <f>IFERROR(VLOOKUP(#REF!,[2]【参考】算出区分!$C$2:$E$67,2,0),"")</f>
        <v/>
      </c>
    </row>
    <row r="16" spans="1:20" s="64" customFormat="1" ht="56.25" customHeight="1">
      <c r="A16" s="64">
        <v>10</v>
      </c>
      <c r="B16" s="509" t="s">
        <v>828</v>
      </c>
      <c r="C16" s="510"/>
      <c r="D16" s="102"/>
      <c r="E16" s="102"/>
      <c r="F16" s="102"/>
      <c r="G16" s="102"/>
      <c r="H16" s="103">
        <f>MIN(F16,G16)</f>
        <v>0</v>
      </c>
      <c r="I16" s="103">
        <f>D16-E16</f>
        <v>0</v>
      </c>
      <c r="J16" s="103">
        <f t="shared" si="2"/>
        <v>0</v>
      </c>
      <c r="K16" s="102"/>
      <c r="L16" s="102"/>
      <c r="M16" s="102"/>
      <c r="N16" s="381" t="s">
        <v>727</v>
      </c>
      <c r="O16" s="117">
        <f t="shared" si="3"/>
        <v>0</v>
      </c>
      <c r="P16" s="117"/>
      <c r="Q16" s="117"/>
      <c r="R16" s="205"/>
      <c r="S16" s="258"/>
      <c r="T16" s="170" t="str">
        <f>IFERROR(VLOOKUP(#REF!,[2]【参考】算出区分!$C$2:$E$67,2,0),"")</f>
        <v/>
      </c>
    </row>
    <row r="17" spans="1:20" s="64" customFormat="1" ht="56.25" customHeight="1">
      <c r="A17" s="64">
        <v>11</v>
      </c>
      <c r="B17" s="509" t="s">
        <v>815</v>
      </c>
      <c r="C17" s="510"/>
      <c r="D17" s="102"/>
      <c r="E17" s="102"/>
      <c r="F17" s="102"/>
      <c r="G17" s="102"/>
      <c r="H17" s="103">
        <f t="shared" si="1"/>
        <v>0</v>
      </c>
      <c r="I17" s="103">
        <f t="shared" si="4"/>
        <v>0</v>
      </c>
      <c r="J17" s="103">
        <f t="shared" si="2"/>
        <v>0</v>
      </c>
      <c r="K17" s="102"/>
      <c r="L17" s="102"/>
      <c r="M17" s="102"/>
      <c r="N17" s="381" t="s">
        <v>727</v>
      </c>
      <c r="O17" s="117">
        <f t="shared" si="3"/>
        <v>0</v>
      </c>
      <c r="P17" s="117"/>
      <c r="Q17" s="117"/>
      <c r="R17" s="205"/>
      <c r="S17" s="258"/>
      <c r="T17" s="170" t="str">
        <f>IFERROR(VLOOKUP(#REF!,[2]【参考】算出区分!$C$2:$E$67,2,0),"")</f>
        <v/>
      </c>
    </row>
    <row r="18" spans="1:20" s="64" customFormat="1" ht="56.25" customHeight="1">
      <c r="A18" s="64">
        <v>12</v>
      </c>
      <c r="B18" s="513" t="s">
        <v>816</v>
      </c>
      <c r="C18" s="514"/>
      <c r="D18" s="102"/>
      <c r="E18" s="102"/>
      <c r="F18" s="102"/>
      <c r="G18" s="102"/>
      <c r="H18" s="103">
        <f t="shared" si="1"/>
        <v>0</v>
      </c>
      <c r="I18" s="103">
        <f t="shared" si="4"/>
        <v>0</v>
      </c>
      <c r="J18" s="103">
        <f t="shared" si="2"/>
        <v>0</v>
      </c>
      <c r="K18" s="102"/>
      <c r="L18" s="102"/>
      <c r="M18" s="102"/>
      <c r="N18" s="381" t="s">
        <v>727</v>
      </c>
      <c r="O18" s="117">
        <f t="shared" si="3"/>
        <v>0</v>
      </c>
      <c r="P18" s="117"/>
      <c r="Q18" s="117"/>
      <c r="R18" s="205"/>
      <c r="S18" s="258"/>
      <c r="T18" s="170" t="str">
        <f>IFERROR(VLOOKUP(#REF!,[2]【参考】算出区分!$C$2:$E$67,2,0),"")</f>
        <v/>
      </c>
    </row>
    <row r="19" spans="1:20" s="64" customFormat="1" ht="56.25" customHeight="1">
      <c r="A19" s="64">
        <v>13</v>
      </c>
      <c r="B19" s="509" t="s">
        <v>829</v>
      </c>
      <c r="C19" s="510"/>
      <c r="D19" s="102"/>
      <c r="E19" s="102"/>
      <c r="F19" s="102"/>
      <c r="G19" s="102"/>
      <c r="H19" s="103">
        <f>MIN(F19,G19)</f>
        <v>0</v>
      </c>
      <c r="I19" s="103">
        <f>D19-E19</f>
        <v>0</v>
      </c>
      <c r="J19" s="103">
        <f t="shared" si="2"/>
        <v>0</v>
      </c>
      <c r="K19" s="102"/>
      <c r="L19" s="102"/>
      <c r="M19" s="102"/>
      <c r="N19" s="381" t="s">
        <v>727</v>
      </c>
      <c r="O19" s="117">
        <f t="shared" si="3"/>
        <v>0</v>
      </c>
      <c r="P19" s="117"/>
      <c r="Q19" s="117"/>
      <c r="R19" s="205"/>
      <c r="S19" s="258"/>
      <c r="T19" s="170" t="str">
        <f>IFERROR(VLOOKUP(#REF!,[2]【参考】算出区分!$C$2:$E$67,2,0),"")</f>
        <v/>
      </c>
    </row>
    <row r="20" spans="1:20" s="64" customFormat="1" ht="56.25" customHeight="1">
      <c r="A20" s="64">
        <v>14</v>
      </c>
      <c r="B20" s="509" t="s">
        <v>830</v>
      </c>
      <c r="C20" s="510"/>
      <c r="D20" s="102"/>
      <c r="E20" s="102"/>
      <c r="F20" s="102"/>
      <c r="G20" s="102"/>
      <c r="H20" s="103">
        <f>MIN(F20,G20)</f>
        <v>0</v>
      </c>
      <c r="I20" s="103">
        <f>D20-E20</f>
        <v>0</v>
      </c>
      <c r="J20" s="103">
        <f t="shared" si="2"/>
        <v>0</v>
      </c>
      <c r="K20" s="102"/>
      <c r="L20" s="102"/>
      <c r="M20" s="102"/>
      <c r="N20" s="381" t="s">
        <v>727</v>
      </c>
      <c r="O20" s="117">
        <f t="shared" si="3"/>
        <v>0</v>
      </c>
      <c r="P20" s="117"/>
      <c r="Q20" s="117"/>
      <c r="R20" s="205"/>
      <c r="S20" s="258"/>
      <c r="T20" s="170" t="str">
        <f>IFERROR(VLOOKUP(#REF!,[2]【参考】算出区分!$C$2:$E$67,2,0),"")</f>
        <v/>
      </c>
    </row>
    <row r="21" spans="1:20" s="64" customFormat="1" ht="56.25" customHeight="1">
      <c r="A21" s="64">
        <v>15</v>
      </c>
      <c r="B21" s="509" t="s">
        <v>819</v>
      </c>
      <c r="C21" s="510"/>
      <c r="D21" s="102"/>
      <c r="E21" s="102"/>
      <c r="F21" s="102"/>
      <c r="G21" s="102"/>
      <c r="H21" s="103">
        <f t="shared" si="1"/>
        <v>0</v>
      </c>
      <c r="I21" s="103">
        <f t="shared" si="4"/>
        <v>0</v>
      </c>
      <c r="J21" s="103">
        <f t="shared" si="2"/>
        <v>0</v>
      </c>
      <c r="K21" s="102"/>
      <c r="L21" s="102"/>
      <c r="M21" s="102"/>
      <c r="N21" s="381" t="s">
        <v>727</v>
      </c>
      <c r="O21" s="117">
        <f t="shared" si="3"/>
        <v>0</v>
      </c>
      <c r="P21" s="117"/>
      <c r="Q21" s="117"/>
      <c r="R21" s="205"/>
      <c r="S21" s="258"/>
      <c r="T21" s="170" t="str">
        <f>IFERROR(VLOOKUP(#REF!,[2]【参考】算出区分!$C$2:$E$67,2,0),"")</f>
        <v/>
      </c>
    </row>
    <row r="22" spans="1:20" s="64" customFormat="1" ht="70.5" customHeight="1">
      <c r="A22" s="64">
        <v>16</v>
      </c>
      <c r="B22" s="513" t="s">
        <v>820</v>
      </c>
      <c r="C22" s="514"/>
      <c r="D22" s="102"/>
      <c r="E22" s="102"/>
      <c r="F22" s="102"/>
      <c r="G22" s="102"/>
      <c r="H22" s="103">
        <f t="shared" ref="H22:H24" si="7">MIN(F22,G22)</f>
        <v>0</v>
      </c>
      <c r="I22" s="103">
        <f t="shared" ref="I22:I24" si="8">D22-E22</f>
        <v>0</v>
      </c>
      <c r="J22" s="103">
        <f t="shared" ref="J22:J24" si="9">ROUNDDOWN(MIN(H22,I22),-3)</f>
        <v>0</v>
      </c>
      <c r="K22" s="102"/>
      <c r="L22" s="102"/>
      <c r="M22" s="102"/>
      <c r="N22" s="381" t="s">
        <v>727</v>
      </c>
      <c r="O22" s="117">
        <f>ROUNDDOWN(MIN(J22,K22),-3)</f>
        <v>0</v>
      </c>
      <c r="P22" s="117"/>
      <c r="Q22" s="117"/>
      <c r="R22" s="205"/>
      <c r="S22" s="258"/>
      <c r="T22" s="354"/>
    </row>
    <row r="23" spans="1:20" s="64" customFormat="1" ht="56.25" customHeight="1">
      <c r="A23" s="64">
        <v>17</v>
      </c>
      <c r="B23" s="513" t="s">
        <v>821</v>
      </c>
      <c r="C23" s="514"/>
      <c r="D23" s="102"/>
      <c r="E23" s="102"/>
      <c r="F23" s="102"/>
      <c r="G23" s="102"/>
      <c r="H23" s="103">
        <f t="shared" ref="H23" si="10">MIN(F23,G23)</f>
        <v>0</v>
      </c>
      <c r="I23" s="103">
        <f t="shared" ref="I23" si="11">D23-E23</f>
        <v>0</v>
      </c>
      <c r="J23" s="103">
        <f t="shared" ref="J23" si="12">ROUNDDOWN(MIN(H23,I23),-3)</f>
        <v>0</v>
      </c>
      <c r="K23" s="102"/>
      <c r="L23" s="102"/>
      <c r="M23" s="102"/>
      <c r="N23" s="381" t="s">
        <v>727</v>
      </c>
      <c r="O23" s="117">
        <f>ROUNDDOWN(MIN(J23,K23),-3)</f>
        <v>0</v>
      </c>
      <c r="P23" s="117"/>
      <c r="Q23" s="117"/>
      <c r="R23" s="205"/>
      <c r="S23" s="258"/>
      <c r="T23" s="354"/>
    </row>
    <row r="24" spans="1:20" s="64" customFormat="1" ht="56.25" customHeight="1">
      <c r="A24" s="64">
        <v>18</v>
      </c>
      <c r="B24" s="513" t="s">
        <v>822</v>
      </c>
      <c r="C24" s="514"/>
      <c r="D24" s="102"/>
      <c r="E24" s="102"/>
      <c r="F24" s="102"/>
      <c r="G24" s="102"/>
      <c r="H24" s="103">
        <f t="shared" si="7"/>
        <v>0</v>
      </c>
      <c r="I24" s="103">
        <f t="shared" si="8"/>
        <v>0</v>
      </c>
      <c r="J24" s="103">
        <f t="shared" si="9"/>
        <v>0</v>
      </c>
      <c r="K24" s="102"/>
      <c r="L24" s="102"/>
      <c r="M24" s="102"/>
      <c r="N24" s="381" t="s">
        <v>727</v>
      </c>
      <c r="O24" s="117">
        <f t="shared" si="3"/>
        <v>0</v>
      </c>
      <c r="P24" s="117"/>
      <c r="Q24" s="117"/>
      <c r="R24" s="205"/>
      <c r="S24" s="258"/>
      <c r="T24" s="354"/>
    </row>
    <row r="25" spans="1:20" s="64" customFormat="1" ht="56.25" customHeight="1">
      <c r="B25" s="490" t="s">
        <v>9</v>
      </c>
      <c r="C25" s="492"/>
      <c r="D25" s="103">
        <f t="shared" ref="D25:M25" si="13">SUM(D8:D15)+SUM(D16:D24)</f>
        <v>0</v>
      </c>
      <c r="E25" s="103">
        <f t="shared" si="13"/>
        <v>0</v>
      </c>
      <c r="F25" s="103">
        <f t="shared" si="13"/>
        <v>0</v>
      </c>
      <c r="G25" s="103">
        <f t="shared" si="13"/>
        <v>0</v>
      </c>
      <c r="H25" s="103">
        <f t="shared" si="13"/>
        <v>0</v>
      </c>
      <c r="I25" s="103">
        <f t="shared" si="13"/>
        <v>0</v>
      </c>
      <c r="J25" s="103">
        <f t="shared" si="13"/>
        <v>0</v>
      </c>
      <c r="K25" s="103">
        <f t="shared" si="13"/>
        <v>0</v>
      </c>
      <c r="L25" s="103">
        <f t="shared" si="13"/>
        <v>0</v>
      </c>
      <c r="M25" s="103">
        <f t="shared" si="13"/>
        <v>0</v>
      </c>
      <c r="N25" s="382"/>
      <c r="O25" s="103">
        <f>SUM(O8:O15)+SUM(O16:O24)</f>
        <v>0</v>
      </c>
      <c r="P25" s="103">
        <f>SUM(P8:P15)+SUM(P16:P24)</f>
        <v>0</v>
      </c>
      <c r="Q25" s="103">
        <f>SUM(Q8:Q15)+SUM(Q16:Q24)</f>
        <v>0</v>
      </c>
      <c r="R25" s="257"/>
    </row>
    <row r="26" spans="1:20" ht="3" customHeight="1"/>
    <row r="27" spans="1:20" ht="12.75" customHeight="1"/>
    <row r="28" spans="1:20" ht="12.75" customHeight="1"/>
    <row r="29" spans="1:20" ht="12.75" customHeight="1"/>
  </sheetData>
  <customSheetViews>
    <customSheetView guid="{9B008D34-F000-412D-B848-95502D7DC370}" scale="60" showPageBreaks="1" printArea="1" hiddenColumns="1" view="pageBreakPreview">
      <pane xSplit="2" ySplit="7" topLeftCell="C21" activePane="bottomRight" state="frozen"/>
      <selection pane="bottomRight" activeCell="D17" sqref="D17"/>
      <pageMargins left="0.19685039370078741" right="0.19685039370078741" top="0.19685039370078741" bottom="0.19685039370078741" header="0.11811023622047245" footer="0.11811023622047245"/>
      <printOptions horizontalCentered="1" verticalCentered="1"/>
      <pageSetup paperSize="9" scale="45" orientation="landscape" blackAndWhite="1" r:id="rId1"/>
    </customSheetView>
  </customSheetViews>
  <mergeCells count="21">
    <mergeCell ref="B15:C15"/>
    <mergeCell ref="B16:C16"/>
    <mergeCell ref="B17:C17"/>
    <mergeCell ref="B18:C18"/>
    <mergeCell ref="B25:C25"/>
    <mergeCell ref="B19:C19"/>
    <mergeCell ref="B20:C20"/>
    <mergeCell ref="B21:C21"/>
    <mergeCell ref="B22:C22"/>
    <mergeCell ref="B24:C24"/>
    <mergeCell ref="B23:C23"/>
    <mergeCell ref="B2:R2"/>
    <mergeCell ref="N3:R3"/>
    <mergeCell ref="B5:C5"/>
    <mergeCell ref="B14:C14"/>
    <mergeCell ref="B8:C8"/>
    <mergeCell ref="B9:C9"/>
    <mergeCell ref="B10:C10"/>
    <mergeCell ref="B11:C11"/>
    <mergeCell ref="B12:C12"/>
    <mergeCell ref="B13:C13"/>
  </mergeCells>
  <phoneticPr fontId="2"/>
  <printOptions horizontalCentered="1"/>
  <pageMargins left="0.98425196850393704" right="0.98425196850393704" top="0.98425196850393704" bottom="0.98425196850393704" header="0.31496062992125984" footer="0.31496062992125984"/>
  <pageSetup paperSize="9" scale="38"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I30"/>
  <sheetViews>
    <sheetView view="pageBreakPreview" zoomScaleNormal="100" zoomScaleSheetLayoutView="100" workbookViewId="0">
      <selection activeCell="P13" sqref="P13"/>
    </sheetView>
  </sheetViews>
  <sheetFormatPr defaultColWidth="9" defaultRowHeight="18" customHeight="1"/>
  <cols>
    <col min="1" max="8" width="9" style="21"/>
    <col min="9" max="9" width="9" style="21" customWidth="1"/>
    <col min="10" max="16384" width="9" style="21"/>
  </cols>
  <sheetData>
    <row r="1" spans="1:9" ht="18" customHeight="1">
      <c r="A1" s="132" t="s">
        <v>737</v>
      </c>
    </row>
    <row r="3" spans="1:9" ht="18" customHeight="1">
      <c r="H3" s="299"/>
      <c r="I3" s="307" t="s">
        <v>4</v>
      </c>
    </row>
    <row r="4" spans="1:9" ht="18" customHeight="1">
      <c r="H4" s="465" t="s">
        <v>143</v>
      </c>
      <c r="I4" s="465"/>
    </row>
    <row r="7" spans="1:9" ht="18" customHeight="1">
      <c r="A7" s="21" t="s">
        <v>6</v>
      </c>
    </row>
    <row r="10" spans="1:9" ht="18" customHeight="1">
      <c r="E10" s="24"/>
      <c r="F10" s="24"/>
      <c r="G10" s="24"/>
      <c r="H10" s="24"/>
    </row>
    <row r="11" spans="1:9" ht="18" customHeight="1">
      <c r="E11" s="24"/>
      <c r="F11" s="467" t="s">
        <v>798</v>
      </c>
      <c r="G11" s="467"/>
      <c r="H11" s="467"/>
    </row>
    <row r="12" spans="1:9" ht="18" customHeight="1">
      <c r="E12" s="24"/>
      <c r="F12" s="24"/>
      <c r="G12" s="24"/>
      <c r="H12" s="24"/>
    </row>
    <row r="16" spans="1:9" ht="18" customHeight="1">
      <c r="A16" s="466" t="s">
        <v>783</v>
      </c>
      <c r="B16" s="466"/>
      <c r="C16" s="466"/>
      <c r="D16" s="466"/>
      <c r="E16" s="466"/>
      <c r="F16" s="466"/>
      <c r="G16" s="466"/>
      <c r="H16" s="466"/>
      <c r="I16" s="466"/>
    </row>
    <row r="17" spans="1:9" ht="18" customHeight="1">
      <c r="A17" s="466"/>
      <c r="B17" s="466"/>
      <c r="C17" s="466"/>
      <c r="D17" s="466"/>
      <c r="E17" s="466"/>
      <c r="F17" s="466"/>
      <c r="G17" s="466"/>
      <c r="H17" s="466"/>
      <c r="I17" s="466"/>
    </row>
    <row r="20" spans="1:9" ht="18" customHeight="1">
      <c r="A20" s="21" t="s">
        <v>649</v>
      </c>
    </row>
    <row r="23" spans="1:9" ht="18" customHeight="1">
      <c r="A23" s="21" t="s">
        <v>647</v>
      </c>
      <c r="I23" s="131"/>
    </row>
    <row r="24" spans="1:9" ht="18" customHeight="1">
      <c r="I24" s="131" t="s">
        <v>779</v>
      </c>
    </row>
    <row r="25" spans="1:9" ht="18" customHeight="1">
      <c r="D25" s="26"/>
    </row>
    <row r="26" spans="1:9" ht="18" customHeight="1">
      <c r="A26" s="21" t="s">
        <v>681</v>
      </c>
      <c r="I26" s="131" t="s">
        <v>17</v>
      </c>
    </row>
    <row r="27" spans="1:9" ht="18" customHeight="1">
      <c r="D27" s="26"/>
    </row>
    <row r="28" spans="1:9" ht="18" customHeight="1">
      <c r="A28" s="21" t="s">
        <v>7</v>
      </c>
    </row>
    <row r="29" spans="1:9" ht="18" customHeight="1">
      <c r="A29" s="27"/>
    </row>
    <row r="30" spans="1:9" ht="18" customHeight="1">
      <c r="A30" s="27"/>
    </row>
  </sheetData>
  <customSheetViews>
    <customSheetView guid="{9B008D34-F000-412D-B848-95502D7DC370}" showPageBreaks="1" fitToPage="1" printArea="1" view="pageBreakPreview" topLeftCell="A16">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3">
    <mergeCell ref="H4:I4"/>
    <mergeCell ref="F11:H11"/>
    <mergeCell ref="A16:I17"/>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H104"/>
  <sheetViews>
    <sheetView view="pageBreakPreview" zoomScaleNormal="100" zoomScaleSheetLayoutView="100" workbookViewId="0">
      <selection activeCell="N16" sqref="N16"/>
    </sheetView>
  </sheetViews>
  <sheetFormatPr defaultRowHeight="14.25"/>
  <cols>
    <col min="1" max="1" width="1.25" style="311" customWidth="1"/>
    <col min="2" max="2" width="25.625" style="413" customWidth="1"/>
    <col min="3" max="7" width="13.625" style="413" customWidth="1"/>
    <col min="8" max="8" width="25.625" style="311" customWidth="1"/>
    <col min="9" max="256" width="9" style="311"/>
    <col min="257" max="257" width="1.25" style="311" customWidth="1"/>
    <col min="258" max="258" width="24.375" style="311" customWidth="1"/>
    <col min="259" max="263" width="13.625" style="311" customWidth="1"/>
    <col min="264" max="264" width="30.625" style="311" customWidth="1"/>
    <col min="265" max="512" width="9" style="311"/>
    <col min="513" max="513" width="1.25" style="311" customWidth="1"/>
    <col min="514" max="514" width="24.375" style="311" customWidth="1"/>
    <col min="515" max="519" width="13.625" style="311" customWidth="1"/>
    <col min="520" max="520" width="30.625" style="311" customWidth="1"/>
    <col min="521" max="768" width="9" style="311"/>
    <col min="769" max="769" width="1.25" style="311" customWidth="1"/>
    <col min="770" max="770" width="24.375" style="311" customWidth="1"/>
    <col min="771" max="775" width="13.625" style="311" customWidth="1"/>
    <col min="776" max="776" width="30.625" style="311" customWidth="1"/>
    <col min="777" max="1024" width="9" style="311"/>
    <col min="1025" max="1025" width="1.25" style="311" customWidth="1"/>
    <col min="1026" max="1026" width="24.375" style="311" customWidth="1"/>
    <col min="1027" max="1031" width="13.625" style="311" customWidth="1"/>
    <col min="1032" max="1032" width="30.625" style="311" customWidth="1"/>
    <col min="1033" max="1280" width="9" style="311"/>
    <col min="1281" max="1281" width="1.25" style="311" customWidth="1"/>
    <col min="1282" max="1282" width="24.375" style="311" customWidth="1"/>
    <col min="1283" max="1287" width="13.625" style="311" customWidth="1"/>
    <col min="1288" max="1288" width="30.625" style="311" customWidth="1"/>
    <col min="1289" max="1536" width="9" style="311"/>
    <col min="1537" max="1537" width="1.25" style="311" customWidth="1"/>
    <col min="1538" max="1538" width="24.375" style="311" customWidth="1"/>
    <col min="1539" max="1543" width="13.625" style="311" customWidth="1"/>
    <col min="1544" max="1544" width="30.625" style="311" customWidth="1"/>
    <col min="1545" max="1792" width="9" style="311"/>
    <col min="1793" max="1793" width="1.25" style="311" customWidth="1"/>
    <col min="1794" max="1794" width="24.375" style="311" customWidth="1"/>
    <col min="1795" max="1799" width="13.625" style="311" customWidth="1"/>
    <col min="1800" max="1800" width="30.625" style="311" customWidth="1"/>
    <col min="1801" max="2048" width="9" style="311"/>
    <col min="2049" max="2049" width="1.25" style="311" customWidth="1"/>
    <col min="2050" max="2050" width="24.375" style="311" customWidth="1"/>
    <col min="2051" max="2055" width="13.625" style="311" customWidth="1"/>
    <col min="2056" max="2056" width="30.625" style="311" customWidth="1"/>
    <col min="2057" max="2304" width="9" style="311"/>
    <col min="2305" max="2305" width="1.25" style="311" customWidth="1"/>
    <col min="2306" max="2306" width="24.375" style="311" customWidth="1"/>
    <col min="2307" max="2311" width="13.625" style="311" customWidth="1"/>
    <col min="2312" max="2312" width="30.625" style="311" customWidth="1"/>
    <col min="2313" max="2560" width="9" style="311"/>
    <col min="2561" max="2561" width="1.25" style="311" customWidth="1"/>
    <col min="2562" max="2562" width="24.375" style="311" customWidth="1"/>
    <col min="2563" max="2567" width="13.625" style="311" customWidth="1"/>
    <col min="2568" max="2568" width="30.625" style="311" customWidth="1"/>
    <col min="2569" max="2816" width="9" style="311"/>
    <col min="2817" max="2817" width="1.25" style="311" customWidth="1"/>
    <col min="2818" max="2818" width="24.375" style="311" customWidth="1"/>
    <col min="2819" max="2823" width="13.625" style="311" customWidth="1"/>
    <col min="2824" max="2824" width="30.625" style="311" customWidth="1"/>
    <col min="2825" max="3072" width="9" style="311"/>
    <col min="3073" max="3073" width="1.25" style="311" customWidth="1"/>
    <col min="3074" max="3074" width="24.375" style="311" customWidth="1"/>
    <col min="3075" max="3079" width="13.625" style="311" customWidth="1"/>
    <col min="3080" max="3080" width="30.625" style="311" customWidth="1"/>
    <col min="3081" max="3328" width="9" style="311"/>
    <col min="3329" max="3329" width="1.25" style="311" customWidth="1"/>
    <col min="3330" max="3330" width="24.375" style="311" customWidth="1"/>
    <col min="3331" max="3335" width="13.625" style="311" customWidth="1"/>
    <col min="3336" max="3336" width="30.625" style="311" customWidth="1"/>
    <col min="3337" max="3584" width="9" style="311"/>
    <col min="3585" max="3585" width="1.25" style="311" customWidth="1"/>
    <col min="3586" max="3586" width="24.375" style="311" customWidth="1"/>
    <col min="3587" max="3591" width="13.625" style="311" customWidth="1"/>
    <col min="3592" max="3592" width="30.625" style="311" customWidth="1"/>
    <col min="3593" max="3840" width="9" style="311"/>
    <col min="3841" max="3841" width="1.25" style="311" customWidth="1"/>
    <col min="3842" max="3842" width="24.375" style="311" customWidth="1"/>
    <col min="3843" max="3847" width="13.625" style="311" customWidth="1"/>
    <col min="3848" max="3848" width="30.625" style="311" customWidth="1"/>
    <col min="3849" max="4096" width="9" style="311"/>
    <col min="4097" max="4097" width="1.25" style="311" customWidth="1"/>
    <col min="4098" max="4098" width="24.375" style="311" customWidth="1"/>
    <col min="4099" max="4103" width="13.625" style="311" customWidth="1"/>
    <col min="4104" max="4104" width="30.625" style="311" customWidth="1"/>
    <col min="4105" max="4352" width="9" style="311"/>
    <col min="4353" max="4353" width="1.25" style="311" customWidth="1"/>
    <col min="4354" max="4354" width="24.375" style="311" customWidth="1"/>
    <col min="4355" max="4359" width="13.625" style="311" customWidth="1"/>
    <col min="4360" max="4360" width="30.625" style="311" customWidth="1"/>
    <col min="4361" max="4608" width="9" style="311"/>
    <col min="4609" max="4609" width="1.25" style="311" customWidth="1"/>
    <col min="4610" max="4610" width="24.375" style="311" customWidth="1"/>
    <col min="4611" max="4615" width="13.625" style="311" customWidth="1"/>
    <col min="4616" max="4616" width="30.625" style="311" customWidth="1"/>
    <col min="4617" max="4864" width="9" style="311"/>
    <col min="4865" max="4865" width="1.25" style="311" customWidth="1"/>
    <col min="4866" max="4866" width="24.375" style="311" customWidth="1"/>
    <col min="4867" max="4871" width="13.625" style="311" customWidth="1"/>
    <col min="4872" max="4872" width="30.625" style="311" customWidth="1"/>
    <col min="4873" max="5120" width="9" style="311"/>
    <col min="5121" max="5121" width="1.25" style="311" customWidth="1"/>
    <col min="5122" max="5122" width="24.375" style="311" customWidth="1"/>
    <col min="5123" max="5127" width="13.625" style="311" customWidth="1"/>
    <col min="5128" max="5128" width="30.625" style="311" customWidth="1"/>
    <col min="5129" max="5376" width="9" style="311"/>
    <col min="5377" max="5377" width="1.25" style="311" customWidth="1"/>
    <col min="5378" max="5378" width="24.375" style="311" customWidth="1"/>
    <col min="5379" max="5383" width="13.625" style="311" customWidth="1"/>
    <col min="5384" max="5384" width="30.625" style="311" customWidth="1"/>
    <col min="5385" max="5632" width="9" style="311"/>
    <col min="5633" max="5633" width="1.25" style="311" customWidth="1"/>
    <col min="5634" max="5634" width="24.375" style="311" customWidth="1"/>
    <col min="5635" max="5639" width="13.625" style="311" customWidth="1"/>
    <col min="5640" max="5640" width="30.625" style="311" customWidth="1"/>
    <col min="5641" max="5888" width="9" style="311"/>
    <col min="5889" max="5889" width="1.25" style="311" customWidth="1"/>
    <col min="5890" max="5890" width="24.375" style="311" customWidth="1"/>
    <col min="5891" max="5895" width="13.625" style="311" customWidth="1"/>
    <col min="5896" max="5896" width="30.625" style="311" customWidth="1"/>
    <col min="5897" max="6144" width="9" style="311"/>
    <col min="6145" max="6145" width="1.25" style="311" customWidth="1"/>
    <col min="6146" max="6146" width="24.375" style="311" customWidth="1"/>
    <col min="6147" max="6151" width="13.625" style="311" customWidth="1"/>
    <col min="6152" max="6152" width="30.625" style="311" customWidth="1"/>
    <col min="6153" max="6400" width="9" style="311"/>
    <col min="6401" max="6401" width="1.25" style="311" customWidth="1"/>
    <col min="6402" max="6402" width="24.375" style="311" customWidth="1"/>
    <col min="6403" max="6407" width="13.625" style="311" customWidth="1"/>
    <col min="6408" max="6408" width="30.625" style="311" customWidth="1"/>
    <col min="6409" max="6656" width="9" style="311"/>
    <col min="6657" max="6657" width="1.25" style="311" customWidth="1"/>
    <col min="6658" max="6658" width="24.375" style="311" customWidth="1"/>
    <col min="6659" max="6663" width="13.625" style="311" customWidth="1"/>
    <col min="6664" max="6664" width="30.625" style="311" customWidth="1"/>
    <col min="6665" max="6912" width="9" style="311"/>
    <col min="6913" max="6913" width="1.25" style="311" customWidth="1"/>
    <col min="6914" max="6914" width="24.375" style="311" customWidth="1"/>
    <col min="6915" max="6919" width="13.625" style="311" customWidth="1"/>
    <col min="6920" max="6920" width="30.625" style="311" customWidth="1"/>
    <col min="6921" max="7168" width="9" style="311"/>
    <col min="7169" max="7169" width="1.25" style="311" customWidth="1"/>
    <col min="7170" max="7170" width="24.375" style="311" customWidth="1"/>
    <col min="7171" max="7175" width="13.625" style="311" customWidth="1"/>
    <col min="7176" max="7176" width="30.625" style="311" customWidth="1"/>
    <col min="7177" max="7424" width="9" style="311"/>
    <col min="7425" max="7425" width="1.25" style="311" customWidth="1"/>
    <col min="7426" max="7426" width="24.375" style="311" customWidth="1"/>
    <col min="7427" max="7431" width="13.625" style="311" customWidth="1"/>
    <col min="7432" max="7432" width="30.625" style="311" customWidth="1"/>
    <col min="7433" max="7680" width="9" style="311"/>
    <col min="7681" max="7681" width="1.25" style="311" customWidth="1"/>
    <col min="7682" max="7682" width="24.375" style="311" customWidth="1"/>
    <col min="7683" max="7687" width="13.625" style="311" customWidth="1"/>
    <col min="7688" max="7688" width="30.625" style="311" customWidth="1"/>
    <col min="7689" max="7936" width="9" style="311"/>
    <col min="7937" max="7937" width="1.25" style="311" customWidth="1"/>
    <col min="7938" max="7938" width="24.375" style="311" customWidth="1"/>
    <col min="7939" max="7943" width="13.625" style="311" customWidth="1"/>
    <col min="7944" max="7944" width="30.625" style="311" customWidth="1"/>
    <col min="7945" max="8192" width="9" style="311"/>
    <col min="8193" max="8193" width="1.25" style="311" customWidth="1"/>
    <col min="8194" max="8194" width="24.375" style="311" customWidth="1"/>
    <col min="8195" max="8199" width="13.625" style="311" customWidth="1"/>
    <col min="8200" max="8200" width="30.625" style="311" customWidth="1"/>
    <col min="8201" max="8448" width="9" style="311"/>
    <col min="8449" max="8449" width="1.25" style="311" customWidth="1"/>
    <col min="8450" max="8450" width="24.375" style="311" customWidth="1"/>
    <col min="8451" max="8455" width="13.625" style="311" customWidth="1"/>
    <col min="8456" max="8456" width="30.625" style="311" customWidth="1"/>
    <col min="8457" max="8704" width="9" style="311"/>
    <col min="8705" max="8705" width="1.25" style="311" customWidth="1"/>
    <col min="8706" max="8706" width="24.375" style="311" customWidth="1"/>
    <col min="8707" max="8711" width="13.625" style="311" customWidth="1"/>
    <col min="8712" max="8712" width="30.625" style="311" customWidth="1"/>
    <col min="8713" max="8960" width="9" style="311"/>
    <col min="8961" max="8961" width="1.25" style="311" customWidth="1"/>
    <col min="8962" max="8962" width="24.375" style="311" customWidth="1"/>
    <col min="8963" max="8967" width="13.625" style="311" customWidth="1"/>
    <col min="8968" max="8968" width="30.625" style="311" customWidth="1"/>
    <col min="8969" max="9216" width="9" style="311"/>
    <col min="9217" max="9217" width="1.25" style="311" customWidth="1"/>
    <col min="9218" max="9218" width="24.375" style="311" customWidth="1"/>
    <col min="9219" max="9223" width="13.625" style="311" customWidth="1"/>
    <col min="9224" max="9224" width="30.625" style="311" customWidth="1"/>
    <col min="9225" max="9472" width="9" style="311"/>
    <col min="9473" max="9473" width="1.25" style="311" customWidth="1"/>
    <col min="9474" max="9474" width="24.375" style="311" customWidth="1"/>
    <col min="9475" max="9479" width="13.625" style="311" customWidth="1"/>
    <col min="9480" max="9480" width="30.625" style="311" customWidth="1"/>
    <col min="9481" max="9728" width="9" style="311"/>
    <col min="9729" max="9729" width="1.25" style="311" customWidth="1"/>
    <col min="9730" max="9730" width="24.375" style="311" customWidth="1"/>
    <col min="9731" max="9735" width="13.625" style="311" customWidth="1"/>
    <col min="9736" max="9736" width="30.625" style="311" customWidth="1"/>
    <col min="9737" max="9984" width="9" style="311"/>
    <col min="9985" max="9985" width="1.25" style="311" customWidth="1"/>
    <col min="9986" max="9986" width="24.375" style="311" customWidth="1"/>
    <col min="9987" max="9991" width="13.625" style="311" customWidth="1"/>
    <col min="9992" max="9992" width="30.625" style="311" customWidth="1"/>
    <col min="9993" max="10240" width="9" style="311"/>
    <col min="10241" max="10241" width="1.25" style="311" customWidth="1"/>
    <col min="10242" max="10242" width="24.375" style="311" customWidth="1"/>
    <col min="10243" max="10247" width="13.625" style="311" customWidth="1"/>
    <col min="10248" max="10248" width="30.625" style="311" customWidth="1"/>
    <col min="10249" max="10496" width="9" style="311"/>
    <col min="10497" max="10497" width="1.25" style="311" customWidth="1"/>
    <col min="10498" max="10498" width="24.375" style="311" customWidth="1"/>
    <col min="10499" max="10503" width="13.625" style="311" customWidth="1"/>
    <col min="10504" max="10504" width="30.625" style="311" customWidth="1"/>
    <col min="10505" max="10752" width="9" style="311"/>
    <col min="10753" max="10753" width="1.25" style="311" customWidth="1"/>
    <col min="10754" max="10754" width="24.375" style="311" customWidth="1"/>
    <col min="10755" max="10759" width="13.625" style="311" customWidth="1"/>
    <col min="10760" max="10760" width="30.625" style="311" customWidth="1"/>
    <col min="10761" max="11008" width="9" style="311"/>
    <col min="11009" max="11009" width="1.25" style="311" customWidth="1"/>
    <col min="11010" max="11010" width="24.375" style="311" customWidth="1"/>
    <col min="11011" max="11015" width="13.625" style="311" customWidth="1"/>
    <col min="11016" max="11016" width="30.625" style="311" customWidth="1"/>
    <col min="11017" max="11264" width="9" style="311"/>
    <col min="11265" max="11265" width="1.25" style="311" customWidth="1"/>
    <col min="11266" max="11266" width="24.375" style="311" customWidth="1"/>
    <col min="11267" max="11271" width="13.625" style="311" customWidth="1"/>
    <col min="11272" max="11272" width="30.625" style="311" customWidth="1"/>
    <col min="11273" max="11520" width="9" style="311"/>
    <col min="11521" max="11521" width="1.25" style="311" customWidth="1"/>
    <col min="11522" max="11522" width="24.375" style="311" customWidth="1"/>
    <col min="11523" max="11527" width="13.625" style="311" customWidth="1"/>
    <col min="11528" max="11528" width="30.625" style="311" customWidth="1"/>
    <col min="11529" max="11776" width="9" style="311"/>
    <col min="11777" max="11777" width="1.25" style="311" customWidth="1"/>
    <col min="11778" max="11778" width="24.375" style="311" customWidth="1"/>
    <col min="11779" max="11783" width="13.625" style="311" customWidth="1"/>
    <col min="11784" max="11784" width="30.625" style="311" customWidth="1"/>
    <col min="11785" max="12032" width="9" style="311"/>
    <col min="12033" max="12033" width="1.25" style="311" customWidth="1"/>
    <col min="12034" max="12034" width="24.375" style="311" customWidth="1"/>
    <col min="12035" max="12039" width="13.625" style="311" customWidth="1"/>
    <col min="12040" max="12040" width="30.625" style="311" customWidth="1"/>
    <col min="12041" max="12288" width="9" style="311"/>
    <col min="12289" max="12289" width="1.25" style="311" customWidth="1"/>
    <col min="12290" max="12290" width="24.375" style="311" customWidth="1"/>
    <col min="12291" max="12295" width="13.625" style="311" customWidth="1"/>
    <col min="12296" max="12296" width="30.625" style="311" customWidth="1"/>
    <col min="12297" max="12544" width="9" style="311"/>
    <col min="12545" max="12545" width="1.25" style="311" customWidth="1"/>
    <col min="12546" max="12546" width="24.375" style="311" customWidth="1"/>
    <col min="12547" max="12551" width="13.625" style="311" customWidth="1"/>
    <col min="12552" max="12552" width="30.625" style="311" customWidth="1"/>
    <col min="12553" max="12800" width="9" style="311"/>
    <col min="12801" max="12801" width="1.25" style="311" customWidth="1"/>
    <col min="12802" max="12802" width="24.375" style="311" customWidth="1"/>
    <col min="12803" max="12807" width="13.625" style="311" customWidth="1"/>
    <col min="12808" max="12808" width="30.625" style="311" customWidth="1"/>
    <col min="12809" max="13056" width="9" style="311"/>
    <col min="13057" max="13057" width="1.25" style="311" customWidth="1"/>
    <col min="13058" max="13058" width="24.375" style="311" customWidth="1"/>
    <col min="13059" max="13063" width="13.625" style="311" customWidth="1"/>
    <col min="13064" max="13064" width="30.625" style="311" customWidth="1"/>
    <col min="13065" max="13312" width="9" style="311"/>
    <col min="13313" max="13313" width="1.25" style="311" customWidth="1"/>
    <col min="13314" max="13314" width="24.375" style="311" customWidth="1"/>
    <col min="13315" max="13319" width="13.625" style="311" customWidth="1"/>
    <col min="13320" max="13320" width="30.625" style="311" customWidth="1"/>
    <col min="13321" max="13568" width="9" style="311"/>
    <col min="13569" max="13569" width="1.25" style="311" customWidth="1"/>
    <col min="13570" max="13570" width="24.375" style="311" customWidth="1"/>
    <col min="13571" max="13575" width="13.625" style="311" customWidth="1"/>
    <col min="13576" max="13576" width="30.625" style="311" customWidth="1"/>
    <col min="13577" max="13824" width="9" style="311"/>
    <col min="13825" max="13825" width="1.25" style="311" customWidth="1"/>
    <col min="13826" max="13826" width="24.375" style="311" customWidth="1"/>
    <col min="13827" max="13831" width="13.625" style="311" customWidth="1"/>
    <col min="13832" max="13832" width="30.625" style="311" customWidth="1"/>
    <col min="13833" max="14080" width="9" style="311"/>
    <col min="14081" max="14081" width="1.25" style="311" customWidth="1"/>
    <col min="14082" max="14082" width="24.375" style="311" customWidth="1"/>
    <col min="14083" max="14087" width="13.625" style="311" customWidth="1"/>
    <col min="14088" max="14088" width="30.625" style="311" customWidth="1"/>
    <col min="14089" max="14336" width="9" style="311"/>
    <col min="14337" max="14337" width="1.25" style="311" customWidth="1"/>
    <col min="14338" max="14338" width="24.375" style="311" customWidth="1"/>
    <col min="14339" max="14343" width="13.625" style="311" customWidth="1"/>
    <col min="14344" max="14344" width="30.625" style="311" customWidth="1"/>
    <col min="14345" max="14592" width="9" style="311"/>
    <col min="14593" max="14593" width="1.25" style="311" customWidth="1"/>
    <col min="14594" max="14594" width="24.375" style="311" customWidth="1"/>
    <col min="14595" max="14599" width="13.625" style="311" customWidth="1"/>
    <col min="14600" max="14600" width="30.625" style="311" customWidth="1"/>
    <col min="14601" max="14848" width="9" style="311"/>
    <col min="14849" max="14849" width="1.25" style="311" customWidth="1"/>
    <col min="14850" max="14850" width="24.375" style="311" customWidth="1"/>
    <col min="14851" max="14855" width="13.625" style="311" customWidth="1"/>
    <col min="14856" max="14856" width="30.625" style="311" customWidth="1"/>
    <col min="14857" max="15104" width="9" style="311"/>
    <col min="15105" max="15105" width="1.25" style="311" customWidth="1"/>
    <col min="15106" max="15106" width="24.375" style="311" customWidth="1"/>
    <col min="15107" max="15111" width="13.625" style="311" customWidth="1"/>
    <col min="15112" max="15112" width="30.625" style="311" customWidth="1"/>
    <col min="15113" max="15360" width="9" style="311"/>
    <col min="15361" max="15361" width="1.25" style="311" customWidth="1"/>
    <col min="15362" max="15362" width="24.375" style="311" customWidth="1"/>
    <col min="15363" max="15367" width="13.625" style="311" customWidth="1"/>
    <col min="15368" max="15368" width="30.625" style="311" customWidth="1"/>
    <col min="15369" max="15616" width="9" style="311"/>
    <col min="15617" max="15617" width="1.25" style="311" customWidth="1"/>
    <col min="15618" max="15618" width="24.375" style="311" customWidth="1"/>
    <col min="15619" max="15623" width="13.625" style="311" customWidth="1"/>
    <col min="15624" max="15624" width="30.625" style="311" customWidth="1"/>
    <col min="15625" max="15872" width="9" style="311"/>
    <col min="15873" max="15873" width="1.25" style="311" customWidth="1"/>
    <col min="15874" max="15874" width="24.375" style="311" customWidth="1"/>
    <col min="15875" max="15879" width="13.625" style="311" customWidth="1"/>
    <col min="15880" max="15880" width="30.625" style="311" customWidth="1"/>
    <col min="15881" max="16128" width="9" style="311"/>
    <col min="16129" max="16129" width="1.25" style="311" customWidth="1"/>
    <col min="16130" max="16130" width="24.375" style="311" customWidth="1"/>
    <col min="16131" max="16135" width="13.625" style="311" customWidth="1"/>
    <col min="16136" max="16136" width="30.625" style="311" customWidth="1"/>
    <col min="16137" max="16384" width="9" style="311"/>
  </cols>
  <sheetData>
    <row r="1" spans="1:8">
      <c r="H1" s="339" t="s">
        <v>729</v>
      </c>
    </row>
    <row r="2" spans="1:8" ht="20.100000000000001" customHeight="1">
      <c r="A2" s="308"/>
      <c r="B2" s="414" t="s">
        <v>790</v>
      </c>
      <c r="C2" s="415"/>
      <c r="D2" s="415"/>
      <c r="E2" s="415"/>
      <c r="F2" s="415"/>
      <c r="G2" s="415"/>
      <c r="H2" s="310"/>
    </row>
    <row r="3" spans="1:8" s="308" customFormat="1" ht="20.100000000000001" customHeight="1">
      <c r="B3" s="414"/>
      <c r="C3" s="414"/>
      <c r="D3" s="414"/>
      <c r="E3" s="414"/>
      <c r="F3" s="414"/>
      <c r="G3" s="414"/>
      <c r="H3" s="309"/>
    </row>
    <row r="4" spans="1:8" ht="20.100000000000001" customHeight="1">
      <c r="A4" s="308"/>
      <c r="B4" s="515" t="s">
        <v>693</v>
      </c>
      <c r="C4" s="515" t="s">
        <v>694</v>
      </c>
      <c r="D4" s="515" t="s">
        <v>695</v>
      </c>
      <c r="E4" s="517" t="s">
        <v>696</v>
      </c>
      <c r="F4" s="518"/>
      <c r="G4" s="519"/>
      <c r="H4" s="520" t="s">
        <v>697</v>
      </c>
    </row>
    <row r="5" spans="1:8" ht="20.100000000000001" customHeight="1">
      <c r="A5" s="308"/>
      <c r="B5" s="516"/>
      <c r="C5" s="516"/>
      <c r="D5" s="516"/>
      <c r="E5" s="416" t="s">
        <v>698</v>
      </c>
      <c r="F5" s="416" t="s">
        <v>699</v>
      </c>
      <c r="G5" s="416" t="s">
        <v>700</v>
      </c>
      <c r="H5" s="521"/>
    </row>
    <row r="6" spans="1:8" ht="20.100000000000001" customHeight="1">
      <c r="A6" s="308"/>
      <c r="B6" s="417"/>
      <c r="C6" s="418" t="s">
        <v>701</v>
      </c>
      <c r="D6" s="418" t="s">
        <v>702</v>
      </c>
      <c r="E6" s="418" t="s">
        <v>703</v>
      </c>
      <c r="F6" s="418" t="s">
        <v>704</v>
      </c>
      <c r="G6" s="418" t="s">
        <v>10</v>
      </c>
      <c r="H6" s="315"/>
    </row>
    <row r="7" spans="1:8" ht="20.100000000000001" customHeight="1">
      <c r="A7" s="308"/>
      <c r="B7" s="417"/>
      <c r="C7" s="418"/>
      <c r="D7" s="418"/>
      <c r="E7" s="418"/>
      <c r="F7" s="418"/>
      <c r="G7" s="418"/>
      <c r="H7" s="315"/>
    </row>
    <row r="8" spans="1:8" ht="30" customHeight="1">
      <c r="A8" s="308"/>
      <c r="B8" s="419" t="s">
        <v>705</v>
      </c>
      <c r="C8" s="420">
        <f>SUM(C11,C15)</f>
        <v>0</v>
      </c>
      <c r="D8" s="420">
        <f>SUM(D11,D15)</f>
        <v>0</v>
      </c>
      <c r="E8" s="421"/>
      <c r="F8" s="421"/>
      <c r="G8" s="421"/>
      <c r="H8" s="316"/>
    </row>
    <row r="9" spans="1:8" ht="30" customHeight="1">
      <c r="A9" s="308"/>
      <c r="B9" s="419" t="s">
        <v>776</v>
      </c>
      <c r="C9" s="420"/>
      <c r="D9" s="421"/>
      <c r="E9" s="421"/>
      <c r="F9" s="421"/>
      <c r="G9" s="421"/>
      <c r="H9" s="316"/>
    </row>
    <row r="10" spans="1:8" ht="30" customHeight="1">
      <c r="A10" s="308"/>
      <c r="B10" s="419"/>
      <c r="C10" s="420"/>
      <c r="D10" s="420"/>
      <c r="E10" s="421"/>
      <c r="F10" s="421"/>
      <c r="G10" s="421"/>
      <c r="H10" s="316"/>
    </row>
    <row r="11" spans="1:8" ht="30" customHeight="1">
      <c r="A11" s="308"/>
      <c r="B11" s="419" t="s">
        <v>706</v>
      </c>
      <c r="C11" s="422"/>
      <c r="D11" s="422">
        <f>SUM(D12:D14)</f>
        <v>0</v>
      </c>
      <c r="E11" s="421"/>
      <c r="F11" s="421"/>
      <c r="G11" s="421"/>
      <c r="H11" s="316"/>
    </row>
    <row r="12" spans="1:8" ht="30" customHeight="1">
      <c r="A12" s="308"/>
      <c r="B12" s="419" t="s">
        <v>707</v>
      </c>
      <c r="C12" s="423"/>
      <c r="D12" s="422"/>
      <c r="E12" s="421"/>
      <c r="F12" s="421"/>
      <c r="G12" s="421"/>
      <c r="H12" s="316"/>
    </row>
    <row r="13" spans="1:8" ht="30" customHeight="1">
      <c r="A13" s="308"/>
      <c r="B13" s="419" t="s">
        <v>708</v>
      </c>
      <c r="C13" s="423"/>
      <c r="D13" s="422"/>
      <c r="E13" s="421"/>
      <c r="F13" s="421"/>
      <c r="G13" s="421"/>
      <c r="H13" s="316"/>
    </row>
    <row r="14" spans="1:8" ht="30" customHeight="1">
      <c r="A14" s="308"/>
      <c r="B14" s="419" t="s">
        <v>742</v>
      </c>
      <c r="C14" s="423"/>
      <c r="D14" s="422"/>
      <c r="E14" s="421"/>
      <c r="F14" s="421"/>
      <c r="G14" s="421"/>
      <c r="H14" s="316"/>
    </row>
    <row r="15" spans="1:8" ht="30" customHeight="1">
      <c r="A15" s="308"/>
      <c r="B15" s="419" t="s">
        <v>709</v>
      </c>
      <c r="C15" s="422"/>
      <c r="D15" s="422">
        <f>SUM(D16:D18)</f>
        <v>0</v>
      </c>
      <c r="E15" s="421"/>
      <c r="F15" s="421"/>
      <c r="G15" s="421"/>
      <c r="H15" s="316"/>
    </row>
    <row r="16" spans="1:8" ht="30" customHeight="1">
      <c r="A16" s="308"/>
      <c r="B16" s="419" t="s">
        <v>707</v>
      </c>
      <c r="C16" s="423"/>
      <c r="D16" s="422"/>
      <c r="E16" s="421"/>
      <c r="F16" s="421"/>
      <c r="G16" s="421"/>
      <c r="H16" s="316"/>
    </row>
    <row r="17" spans="1:8" ht="30" customHeight="1">
      <c r="A17" s="308"/>
      <c r="B17" s="419" t="s">
        <v>708</v>
      </c>
      <c r="C17" s="423"/>
      <c r="D17" s="422"/>
      <c r="E17" s="421"/>
      <c r="F17" s="421"/>
      <c r="G17" s="421"/>
      <c r="H17" s="316"/>
    </row>
    <row r="18" spans="1:8" ht="30" customHeight="1">
      <c r="A18" s="308"/>
      <c r="B18" s="419" t="s">
        <v>742</v>
      </c>
      <c r="C18" s="423"/>
      <c r="D18" s="422"/>
      <c r="E18" s="421"/>
      <c r="F18" s="421"/>
      <c r="G18" s="421"/>
      <c r="H18" s="316"/>
    </row>
    <row r="19" spans="1:8" ht="30" customHeight="1">
      <c r="A19" s="308"/>
      <c r="B19" s="419"/>
      <c r="C19" s="420"/>
      <c r="D19" s="420"/>
      <c r="E19" s="420"/>
      <c r="F19" s="420"/>
      <c r="G19" s="420"/>
      <c r="H19" s="316"/>
    </row>
    <row r="20" spans="1:8" ht="30" customHeight="1">
      <c r="A20" s="308"/>
      <c r="B20" s="419" t="s">
        <v>777</v>
      </c>
      <c r="C20" s="420"/>
      <c r="D20" s="420"/>
      <c r="E20" s="420"/>
      <c r="F20" s="420"/>
      <c r="G20" s="420"/>
      <c r="H20" s="316"/>
    </row>
    <row r="21" spans="1:8" s="409" customFormat="1" ht="30" customHeight="1">
      <c r="A21" s="407"/>
      <c r="B21" s="425" t="s">
        <v>710</v>
      </c>
      <c r="C21" s="424"/>
      <c r="D21" s="424"/>
      <c r="E21" s="424"/>
      <c r="F21" s="424"/>
      <c r="G21" s="424"/>
      <c r="H21" s="408"/>
    </row>
    <row r="22" spans="1:8" s="409" customFormat="1" ht="30" customHeight="1">
      <c r="A22" s="407"/>
      <c r="B22" s="425" t="s">
        <v>743</v>
      </c>
      <c r="C22" s="423"/>
      <c r="D22" s="423"/>
      <c r="E22" s="424">
        <v>436000</v>
      </c>
      <c r="F22" s="424"/>
      <c r="G22" s="424">
        <f>E22*F22</f>
        <v>0</v>
      </c>
      <c r="H22" s="408"/>
    </row>
    <row r="23" spans="1:8" s="409" customFormat="1" ht="30" customHeight="1">
      <c r="A23" s="407"/>
      <c r="B23" s="425" t="s">
        <v>744</v>
      </c>
      <c r="C23" s="423"/>
      <c r="D23" s="423"/>
      <c r="E23" s="424">
        <v>436000</v>
      </c>
      <c r="F23" s="424"/>
      <c r="G23" s="424">
        <f>E23*F23</f>
        <v>0</v>
      </c>
      <c r="H23" s="408"/>
    </row>
    <row r="24" spans="1:8" s="409" customFormat="1" ht="30" customHeight="1">
      <c r="A24" s="407"/>
      <c r="B24" s="425"/>
      <c r="C24" s="424"/>
      <c r="D24" s="424"/>
      <c r="E24" s="424"/>
      <c r="F24" s="424"/>
      <c r="G24" s="424"/>
      <c r="H24" s="408"/>
    </row>
    <row r="25" spans="1:8" s="409" customFormat="1" ht="30" customHeight="1">
      <c r="A25" s="407"/>
      <c r="B25" s="428" t="s">
        <v>711</v>
      </c>
      <c r="C25" s="424"/>
      <c r="D25" s="424"/>
      <c r="E25" s="424"/>
      <c r="F25" s="424"/>
      <c r="G25" s="424"/>
      <c r="H25" s="408"/>
    </row>
    <row r="26" spans="1:8" s="409" customFormat="1" ht="30" customHeight="1">
      <c r="A26" s="407"/>
      <c r="B26" s="428" t="s">
        <v>743</v>
      </c>
      <c r="C26" s="423"/>
      <c r="D26" s="423"/>
      <c r="E26" s="424">
        <v>211000</v>
      </c>
      <c r="F26" s="424"/>
      <c r="G26" s="424">
        <f>E26*F26</f>
        <v>0</v>
      </c>
      <c r="H26" s="408"/>
    </row>
    <row r="27" spans="1:8" s="409" customFormat="1" ht="30" customHeight="1">
      <c r="A27" s="407"/>
      <c r="B27" s="428" t="s">
        <v>744</v>
      </c>
      <c r="C27" s="423"/>
      <c r="D27" s="423"/>
      <c r="E27" s="424">
        <v>211000</v>
      </c>
      <c r="F27" s="424"/>
      <c r="G27" s="424">
        <f>E27*F27</f>
        <v>0</v>
      </c>
      <c r="H27" s="408"/>
    </row>
    <row r="28" spans="1:8" s="409" customFormat="1" ht="30" customHeight="1">
      <c r="A28" s="407"/>
      <c r="B28" s="425"/>
      <c r="C28" s="424"/>
      <c r="D28" s="424"/>
      <c r="E28" s="424"/>
      <c r="F28" s="424"/>
      <c r="G28" s="424"/>
      <c r="H28" s="408"/>
    </row>
    <row r="29" spans="1:8" s="409" customFormat="1" ht="30" customHeight="1">
      <c r="A29" s="407"/>
      <c r="B29" s="428" t="s">
        <v>745</v>
      </c>
      <c r="C29" s="424"/>
      <c r="D29" s="424"/>
      <c r="E29" s="424"/>
      <c r="F29" s="424"/>
      <c r="G29" s="424"/>
      <c r="H29" s="408"/>
    </row>
    <row r="30" spans="1:8" s="409" customFormat="1" ht="30" customHeight="1">
      <c r="A30" s="407"/>
      <c r="B30" s="425" t="s">
        <v>746</v>
      </c>
      <c r="C30" s="423"/>
      <c r="D30" s="423"/>
      <c r="E30" s="424">
        <v>16000</v>
      </c>
      <c r="F30" s="424"/>
      <c r="G30" s="424">
        <f>E30*F30</f>
        <v>0</v>
      </c>
      <c r="H30" s="408"/>
    </row>
    <row r="31" spans="1:8" s="409" customFormat="1" ht="30" customHeight="1">
      <c r="A31" s="407"/>
      <c r="B31" s="425"/>
      <c r="C31" s="424"/>
      <c r="D31" s="424"/>
      <c r="E31" s="424"/>
      <c r="F31" s="424"/>
      <c r="G31" s="424"/>
      <c r="H31" s="408"/>
    </row>
    <row r="32" spans="1:8" s="409" customFormat="1" ht="30" customHeight="1">
      <c r="A32" s="407"/>
      <c r="B32" s="425" t="s">
        <v>741</v>
      </c>
      <c r="C32" s="424"/>
      <c r="D32" s="424"/>
      <c r="E32" s="424"/>
      <c r="F32" s="424"/>
      <c r="G32" s="424"/>
      <c r="H32" s="408"/>
    </row>
    <row r="33" spans="1:8" s="409" customFormat="1" ht="30" customHeight="1">
      <c r="A33" s="407"/>
      <c r="B33" s="425" t="s">
        <v>743</v>
      </c>
      <c r="C33" s="423"/>
      <c r="D33" s="423"/>
      <c r="E33" s="424">
        <v>74000</v>
      </c>
      <c r="F33" s="424"/>
      <c r="G33" s="424">
        <f>E33*F33</f>
        <v>0</v>
      </c>
      <c r="H33" s="408"/>
    </row>
    <row r="34" spans="1:8" s="409" customFormat="1" ht="30" customHeight="1">
      <c r="A34" s="407"/>
      <c r="B34" s="425" t="s">
        <v>744</v>
      </c>
      <c r="C34" s="423"/>
      <c r="D34" s="423"/>
      <c r="E34" s="424">
        <v>74000</v>
      </c>
      <c r="F34" s="424"/>
      <c r="G34" s="424">
        <f>E34*F34</f>
        <v>0</v>
      </c>
      <c r="H34" s="408"/>
    </row>
    <row r="35" spans="1:8" ht="30" customHeight="1">
      <c r="A35" s="308"/>
      <c r="B35" s="426"/>
      <c r="C35" s="427"/>
      <c r="D35" s="427"/>
      <c r="E35" s="427"/>
      <c r="F35" s="427"/>
      <c r="G35" s="427"/>
      <c r="H35" s="322"/>
    </row>
    <row r="36" spans="1:8" ht="30" customHeight="1">
      <c r="A36" s="308"/>
      <c r="B36" s="419" t="s">
        <v>778</v>
      </c>
      <c r="C36" s="420"/>
      <c r="D36" s="420"/>
      <c r="E36" s="420"/>
      <c r="F36" s="420"/>
      <c r="G36" s="420"/>
      <c r="H36" s="316"/>
    </row>
    <row r="37" spans="1:8" ht="30" customHeight="1">
      <c r="A37" s="308"/>
      <c r="B37" s="425" t="s">
        <v>710</v>
      </c>
      <c r="C37" s="424"/>
      <c r="D37" s="424"/>
      <c r="E37" s="424"/>
      <c r="F37" s="424"/>
      <c r="G37" s="424"/>
      <c r="H37" s="319"/>
    </row>
    <row r="38" spans="1:8" ht="30" customHeight="1">
      <c r="A38" s="308"/>
      <c r="B38" s="425" t="s">
        <v>743</v>
      </c>
      <c r="C38" s="423"/>
      <c r="D38" s="423"/>
      <c r="E38" s="424">
        <v>301000</v>
      </c>
      <c r="F38" s="424"/>
      <c r="G38" s="424">
        <f>E38*F38</f>
        <v>0</v>
      </c>
      <c r="H38" s="319"/>
    </row>
    <row r="39" spans="1:8" ht="30" customHeight="1">
      <c r="A39" s="308"/>
      <c r="B39" s="425" t="s">
        <v>744</v>
      </c>
      <c r="C39" s="423"/>
      <c r="D39" s="423"/>
      <c r="E39" s="424">
        <v>301000</v>
      </c>
      <c r="F39" s="424"/>
      <c r="G39" s="424">
        <f>E39*F39</f>
        <v>0</v>
      </c>
      <c r="H39" s="319"/>
    </row>
    <row r="40" spans="1:8" ht="30" customHeight="1">
      <c r="A40" s="308"/>
      <c r="B40" s="425"/>
      <c r="C40" s="424"/>
      <c r="D40" s="424"/>
      <c r="E40" s="424"/>
      <c r="F40" s="424"/>
      <c r="G40" s="424"/>
      <c r="H40" s="319"/>
    </row>
    <row r="41" spans="1:8" ht="30" customHeight="1">
      <c r="A41" s="308"/>
      <c r="B41" s="428" t="s">
        <v>711</v>
      </c>
      <c r="C41" s="424"/>
      <c r="D41" s="424"/>
      <c r="E41" s="424"/>
      <c r="F41" s="424"/>
      <c r="G41" s="424"/>
      <c r="H41" s="319"/>
    </row>
    <row r="42" spans="1:8" ht="30" customHeight="1">
      <c r="A42" s="308"/>
      <c r="B42" s="428" t="s">
        <v>743</v>
      </c>
      <c r="C42" s="423"/>
      <c r="D42" s="423"/>
      <c r="E42" s="424">
        <v>211000</v>
      </c>
      <c r="F42" s="424"/>
      <c r="G42" s="424">
        <f>E42*F42</f>
        <v>0</v>
      </c>
      <c r="H42" s="319"/>
    </row>
    <row r="43" spans="1:8" ht="30" customHeight="1">
      <c r="A43" s="308"/>
      <c r="B43" s="428" t="s">
        <v>744</v>
      </c>
      <c r="C43" s="423"/>
      <c r="D43" s="423"/>
      <c r="E43" s="424">
        <v>211000</v>
      </c>
      <c r="F43" s="424"/>
      <c r="G43" s="424">
        <f>E43*F43</f>
        <v>0</v>
      </c>
      <c r="H43" s="319"/>
    </row>
    <row r="44" spans="1:8" ht="30" customHeight="1">
      <c r="A44" s="308"/>
      <c r="B44" s="425"/>
      <c r="C44" s="424"/>
      <c r="D44" s="424"/>
      <c r="E44" s="424"/>
      <c r="F44" s="424"/>
      <c r="G44" s="424"/>
      <c r="H44" s="319"/>
    </row>
    <row r="45" spans="1:8" ht="30" customHeight="1">
      <c r="A45" s="308"/>
      <c r="B45" s="428" t="s">
        <v>745</v>
      </c>
      <c r="C45" s="424"/>
      <c r="D45" s="424"/>
      <c r="E45" s="424"/>
      <c r="F45" s="424"/>
      <c r="G45" s="424"/>
      <c r="H45" s="319"/>
    </row>
    <row r="46" spans="1:8" ht="30" customHeight="1">
      <c r="A46" s="308"/>
      <c r="B46" s="425" t="s">
        <v>746</v>
      </c>
      <c r="C46" s="423"/>
      <c r="D46" s="423"/>
      <c r="E46" s="424">
        <v>16000</v>
      </c>
      <c r="F46" s="424"/>
      <c r="G46" s="424">
        <f>E46*F46</f>
        <v>0</v>
      </c>
      <c r="H46" s="319"/>
    </row>
    <row r="47" spans="1:8" ht="30" customHeight="1">
      <c r="A47" s="308"/>
      <c r="B47" s="425"/>
      <c r="C47" s="424"/>
      <c r="D47" s="424"/>
      <c r="E47" s="424"/>
      <c r="F47" s="424"/>
      <c r="G47" s="424"/>
      <c r="H47" s="319"/>
    </row>
    <row r="48" spans="1:8" ht="30" customHeight="1">
      <c r="A48" s="308"/>
      <c r="B48" s="425" t="s">
        <v>741</v>
      </c>
      <c r="C48" s="424"/>
      <c r="D48" s="424"/>
      <c r="E48" s="424"/>
      <c r="F48" s="424"/>
      <c r="G48" s="424"/>
      <c r="H48" s="319"/>
    </row>
    <row r="49" spans="1:8" ht="30" customHeight="1">
      <c r="A49" s="308"/>
      <c r="B49" s="425" t="s">
        <v>743</v>
      </c>
      <c r="C49" s="423"/>
      <c r="D49" s="423"/>
      <c r="E49" s="424">
        <v>71000</v>
      </c>
      <c r="F49" s="424"/>
      <c r="G49" s="424">
        <f>E49*F49</f>
        <v>0</v>
      </c>
      <c r="H49" s="319"/>
    </row>
    <row r="50" spans="1:8" ht="30" customHeight="1">
      <c r="A50" s="308"/>
      <c r="B50" s="425" t="s">
        <v>744</v>
      </c>
      <c r="C50" s="423"/>
      <c r="D50" s="423"/>
      <c r="E50" s="424">
        <v>71000</v>
      </c>
      <c r="F50" s="424"/>
      <c r="G50" s="424">
        <f>E50*F50</f>
        <v>0</v>
      </c>
      <c r="H50" s="319"/>
    </row>
    <row r="51" spans="1:8" ht="18" customHeight="1">
      <c r="A51" s="308"/>
      <c r="B51" s="426"/>
      <c r="C51" s="427"/>
      <c r="D51" s="427"/>
      <c r="E51" s="427"/>
      <c r="F51" s="427"/>
      <c r="G51" s="427"/>
      <c r="H51" s="322"/>
    </row>
    <row r="52" spans="1:8" s="309" customFormat="1" ht="30" customHeight="1">
      <c r="A52" s="323"/>
      <c r="B52" s="429" t="s">
        <v>712</v>
      </c>
      <c r="C52" s="430"/>
      <c r="D52" s="430"/>
      <c r="E52" s="430"/>
      <c r="F52" s="430"/>
      <c r="G52" s="430">
        <f>SUM(G22:G50)</f>
        <v>0</v>
      </c>
      <c r="H52" s="325"/>
    </row>
    <row r="53" spans="1:8" s="309" customFormat="1" ht="18" customHeight="1">
      <c r="A53" s="323"/>
      <c r="B53" s="431"/>
      <c r="C53" s="432"/>
      <c r="D53" s="432"/>
      <c r="E53" s="432"/>
      <c r="F53" s="432"/>
      <c r="G53" s="432"/>
    </row>
    <row r="54" spans="1:8" ht="20.100000000000001" customHeight="1">
      <c r="A54" s="308"/>
      <c r="B54" s="414" t="s">
        <v>791</v>
      </c>
      <c r="C54" s="415"/>
      <c r="D54" s="415"/>
      <c r="E54" s="415"/>
      <c r="F54" s="415"/>
      <c r="G54" s="415"/>
      <c r="H54" s="310"/>
    </row>
    <row r="55" spans="1:8" s="308" customFormat="1" ht="20.100000000000001" customHeight="1">
      <c r="B55" s="414"/>
      <c r="C55" s="414"/>
      <c r="D55" s="414"/>
      <c r="E55" s="414"/>
      <c r="F55" s="414"/>
      <c r="G55" s="414"/>
      <c r="H55" s="309"/>
    </row>
    <row r="56" spans="1:8" ht="20.100000000000001" customHeight="1">
      <c r="A56" s="308"/>
      <c r="B56" s="515" t="s">
        <v>693</v>
      </c>
      <c r="C56" s="515" t="s">
        <v>694</v>
      </c>
      <c r="D56" s="515" t="s">
        <v>695</v>
      </c>
      <c r="E56" s="517" t="s">
        <v>696</v>
      </c>
      <c r="F56" s="518"/>
      <c r="G56" s="519"/>
      <c r="H56" s="520" t="s">
        <v>697</v>
      </c>
    </row>
    <row r="57" spans="1:8" ht="20.100000000000001" customHeight="1">
      <c r="A57" s="308"/>
      <c r="B57" s="516"/>
      <c r="C57" s="516"/>
      <c r="D57" s="516"/>
      <c r="E57" s="416" t="s">
        <v>698</v>
      </c>
      <c r="F57" s="416" t="s">
        <v>699</v>
      </c>
      <c r="G57" s="416" t="s">
        <v>700</v>
      </c>
      <c r="H57" s="521"/>
    </row>
    <row r="58" spans="1:8" ht="20.100000000000001" customHeight="1">
      <c r="A58" s="308"/>
      <c r="B58" s="417"/>
      <c r="C58" s="418" t="s">
        <v>701</v>
      </c>
      <c r="D58" s="418" t="s">
        <v>702</v>
      </c>
      <c r="E58" s="418" t="s">
        <v>703</v>
      </c>
      <c r="F58" s="418" t="s">
        <v>704</v>
      </c>
      <c r="G58" s="418" t="s">
        <v>10</v>
      </c>
      <c r="H58" s="315"/>
    </row>
    <row r="59" spans="1:8" ht="20.100000000000001" customHeight="1">
      <c r="A59" s="308"/>
      <c r="B59" s="417"/>
      <c r="C59" s="418"/>
      <c r="D59" s="418"/>
      <c r="E59" s="418"/>
      <c r="F59" s="418"/>
      <c r="G59" s="418"/>
      <c r="H59" s="315"/>
    </row>
    <row r="60" spans="1:8" ht="30" customHeight="1">
      <c r="A60" s="308"/>
      <c r="B60" s="419" t="s">
        <v>705</v>
      </c>
      <c r="C60" s="420">
        <f>SUM(C63,C67)</f>
        <v>0</v>
      </c>
      <c r="D60" s="420">
        <f>SUM(D63,D67)</f>
        <v>0</v>
      </c>
      <c r="E60" s="421"/>
      <c r="F60" s="421"/>
      <c r="G60" s="421"/>
      <c r="H60" s="316"/>
    </row>
    <row r="61" spans="1:8" ht="30" customHeight="1">
      <c r="A61" s="308"/>
      <c r="B61" s="419" t="s">
        <v>776</v>
      </c>
      <c r="C61" s="420"/>
      <c r="D61" s="421"/>
      <c r="E61" s="421"/>
      <c r="F61" s="421"/>
      <c r="G61" s="421"/>
      <c r="H61" s="316"/>
    </row>
    <row r="62" spans="1:8" ht="30" customHeight="1">
      <c r="A62" s="308"/>
      <c r="B62" s="419"/>
      <c r="C62" s="420"/>
      <c r="D62" s="420"/>
      <c r="E62" s="421"/>
      <c r="F62" s="421"/>
      <c r="G62" s="421"/>
      <c r="H62" s="316"/>
    </row>
    <row r="63" spans="1:8" ht="30" customHeight="1">
      <c r="A63" s="308"/>
      <c r="B63" s="419" t="s">
        <v>706</v>
      </c>
      <c r="C63" s="422"/>
      <c r="D63" s="422">
        <f>SUM(D64:D66)</f>
        <v>0</v>
      </c>
      <c r="E63" s="421"/>
      <c r="F63" s="421"/>
      <c r="G63" s="421"/>
      <c r="H63" s="316"/>
    </row>
    <row r="64" spans="1:8" ht="30" customHeight="1">
      <c r="A64" s="308"/>
      <c r="B64" s="419" t="s">
        <v>707</v>
      </c>
      <c r="C64" s="423"/>
      <c r="D64" s="422"/>
      <c r="E64" s="421"/>
      <c r="F64" s="421"/>
      <c r="G64" s="421"/>
      <c r="H64" s="316"/>
    </row>
    <row r="65" spans="1:8" ht="30" customHeight="1">
      <c r="A65" s="308"/>
      <c r="B65" s="419" t="s">
        <v>708</v>
      </c>
      <c r="C65" s="423"/>
      <c r="D65" s="422"/>
      <c r="E65" s="421"/>
      <c r="F65" s="421"/>
      <c r="G65" s="421"/>
      <c r="H65" s="316"/>
    </row>
    <row r="66" spans="1:8" ht="30" customHeight="1">
      <c r="A66" s="308"/>
      <c r="B66" s="419" t="s">
        <v>742</v>
      </c>
      <c r="C66" s="423"/>
      <c r="D66" s="422"/>
      <c r="E66" s="421"/>
      <c r="F66" s="421"/>
      <c r="G66" s="421"/>
      <c r="H66" s="316"/>
    </row>
    <row r="67" spans="1:8" ht="30" customHeight="1">
      <c r="A67" s="308"/>
      <c r="B67" s="419" t="s">
        <v>709</v>
      </c>
      <c r="C67" s="422"/>
      <c r="D67" s="422">
        <f>SUM(D68:D70)</f>
        <v>0</v>
      </c>
      <c r="E67" s="421"/>
      <c r="F67" s="421"/>
      <c r="G67" s="421"/>
      <c r="H67" s="316"/>
    </row>
    <row r="68" spans="1:8" ht="30" customHeight="1">
      <c r="A68" s="308"/>
      <c r="B68" s="419" t="s">
        <v>707</v>
      </c>
      <c r="C68" s="423"/>
      <c r="D68" s="422"/>
      <c r="E68" s="421"/>
      <c r="F68" s="421"/>
      <c r="G68" s="421"/>
      <c r="H68" s="316"/>
    </row>
    <row r="69" spans="1:8" ht="30" customHeight="1">
      <c r="A69" s="308"/>
      <c r="B69" s="419" t="s">
        <v>708</v>
      </c>
      <c r="C69" s="423"/>
      <c r="D69" s="422"/>
      <c r="E69" s="421"/>
      <c r="F69" s="421"/>
      <c r="G69" s="421"/>
      <c r="H69" s="316"/>
    </row>
    <row r="70" spans="1:8" ht="30" customHeight="1">
      <c r="A70" s="308"/>
      <c r="B70" s="419" t="s">
        <v>742</v>
      </c>
      <c r="C70" s="423"/>
      <c r="D70" s="422"/>
      <c r="E70" s="421"/>
      <c r="F70" s="421"/>
      <c r="G70" s="421"/>
      <c r="H70" s="316"/>
    </row>
    <row r="71" spans="1:8" ht="30" customHeight="1">
      <c r="A71" s="308"/>
      <c r="B71" s="419"/>
      <c r="C71" s="420"/>
      <c r="D71" s="420"/>
      <c r="E71" s="420"/>
      <c r="F71" s="420"/>
      <c r="G71" s="420"/>
      <c r="H71" s="316"/>
    </row>
    <row r="72" spans="1:8" ht="30" customHeight="1">
      <c r="A72" s="308"/>
      <c r="B72" s="419" t="s">
        <v>777</v>
      </c>
      <c r="C72" s="420"/>
      <c r="D72" s="420"/>
      <c r="E72" s="420"/>
      <c r="F72" s="420"/>
      <c r="G72" s="420"/>
      <c r="H72" s="316"/>
    </row>
    <row r="73" spans="1:8" s="409" customFormat="1" ht="30" customHeight="1">
      <c r="A73" s="407"/>
      <c r="B73" s="425" t="s">
        <v>710</v>
      </c>
      <c r="C73" s="424"/>
      <c r="D73" s="424"/>
      <c r="E73" s="424"/>
      <c r="F73" s="424"/>
      <c r="G73" s="424"/>
      <c r="H73" s="408"/>
    </row>
    <row r="74" spans="1:8" s="409" customFormat="1" ht="30" customHeight="1">
      <c r="A74" s="407"/>
      <c r="B74" s="425" t="s">
        <v>743</v>
      </c>
      <c r="C74" s="423"/>
      <c r="D74" s="423"/>
      <c r="E74" s="424">
        <v>218000</v>
      </c>
      <c r="F74" s="424"/>
      <c r="G74" s="424">
        <f>E74*F74</f>
        <v>0</v>
      </c>
      <c r="H74" s="408"/>
    </row>
    <row r="75" spans="1:8" s="409" customFormat="1" ht="30" customHeight="1">
      <c r="A75" s="407"/>
      <c r="B75" s="425" t="s">
        <v>744</v>
      </c>
      <c r="C75" s="423"/>
      <c r="D75" s="423"/>
      <c r="E75" s="424">
        <v>218000</v>
      </c>
      <c r="F75" s="424"/>
      <c r="G75" s="424">
        <f>E75*F75</f>
        <v>0</v>
      </c>
      <c r="H75" s="408"/>
    </row>
    <row r="76" spans="1:8" s="409" customFormat="1" ht="30" customHeight="1">
      <c r="A76" s="407"/>
      <c r="B76" s="425"/>
      <c r="C76" s="424"/>
      <c r="D76" s="424"/>
      <c r="E76" s="424"/>
      <c r="F76" s="424"/>
      <c r="G76" s="424"/>
      <c r="H76" s="408"/>
    </row>
    <row r="77" spans="1:8" s="409" customFormat="1" ht="30" customHeight="1">
      <c r="A77" s="407"/>
      <c r="B77" s="428" t="s">
        <v>711</v>
      </c>
      <c r="C77" s="424"/>
      <c r="D77" s="424"/>
      <c r="E77" s="424"/>
      <c r="F77" s="424"/>
      <c r="G77" s="424"/>
      <c r="H77" s="408"/>
    </row>
    <row r="78" spans="1:8" s="409" customFormat="1" ht="30" customHeight="1">
      <c r="A78" s="407"/>
      <c r="B78" s="428" t="s">
        <v>743</v>
      </c>
      <c r="C78" s="423"/>
      <c r="D78" s="423"/>
      <c r="E78" s="424">
        <v>106000</v>
      </c>
      <c r="F78" s="424"/>
      <c r="G78" s="424">
        <f>E78*F78</f>
        <v>0</v>
      </c>
      <c r="H78" s="408"/>
    </row>
    <row r="79" spans="1:8" s="409" customFormat="1" ht="30" customHeight="1">
      <c r="A79" s="407"/>
      <c r="B79" s="428" t="s">
        <v>744</v>
      </c>
      <c r="C79" s="423"/>
      <c r="D79" s="423"/>
      <c r="E79" s="424">
        <v>106000</v>
      </c>
      <c r="F79" s="424"/>
      <c r="G79" s="424">
        <f>E79*F79</f>
        <v>0</v>
      </c>
      <c r="H79" s="408"/>
    </row>
    <row r="80" spans="1:8" s="409" customFormat="1" ht="30" customHeight="1">
      <c r="A80" s="407"/>
      <c r="B80" s="425"/>
      <c r="C80" s="424"/>
      <c r="D80" s="424"/>
      <c r="E80" s="424"/>
      <c r="F80" s="424"/>
      <c r="G80" s="424"/>
      <c r="H80" s="408"/>
    </row>
    <row r="81" spans="1:8" s="409" customFormat="1" ht="30" customHeight="1">
      <c r="A81" s="407"/>
      <c r="B81" s="428" t="s">
        <v>745</v>
      </c>
      <c r="C81" s="424"/>
      <c r="D81" s="424"/>
      <c r="E81" s="424"/>
      <c r="F81" s="424"/>
      <c r="G81" s="424"/>
      <c r="H81" s="408"/>
    </row>
    <row r="82" spans="1:8" s="409" customFormat="1" ht="30" customHeight="1">
      <c r="A82" s="407"/>
      <c r="B82" s="425" t="s">
        <v>746</v>
      </c>
      <c r="C82" s="423"/>
      <c r="D82" s="423"/>
      <c r="E82" s="424">
        <v>16000</v>
      </c>
      <c r="F82" s="424"/>
      <c r="G82" s="424">
        <f>E82*F82</f>
        <v>0</v>
      </c>
      <c r="H82" s="408"/>
    </row>
    <row r="83" spans="1:8" s="409" customFormat="1" ht="30" customHeight="1">
      <c r="A83" s="407"/>
      <c r="B83" s="425"/>
      <c r="C83" s="424"/>
      <c r="D83" s="424"/>
      <c r="E83" s="424"/>
      <c r="F83" s="424"/>
      <c r="G83" s="424"/>
      <c r="H83" s="408"/>
    </row>
    <row r="84" spans="1:8" s="409" customFormat="1" ht="30" customHeight="1">
      <c r="A84" s="407"/>
      <c r="B84" s="425" t="s">
        <v>741</v>
      </c>
      <c r="C84" s="424"/>
      <c r="D84" s="424"/>
      <c r="E84" s="424"/>
      <c r="F84" s="424"/>
      <c r="G84" s="424"/>
      <c r="H84" s="408"/>
    </row>
    <row r="85" spans="1:8" s="409" customFormat="1" ht="30" customHeight="1">
      <c r="A85" s="407"/>
      <c r="B85" s="425" t="s">
        <v>743</v>
      </c>
      <c r="C85" s="423"/>
      <c r="D85" s="423"/>
      <c r="E85" s="424">
        <v>37000</v>
      </c>
      <c r="F85" s="424"/>
      <c r="G85" s="424">
        <f>E85*F85</f>
        <v>0</v>
      </c>
      <c r="H85" s="408"/>
    </row>
    <row r="86" spans="1:8" s="409" customFormat="1" ht="30" customHeight="1">
      <c r="A86" s="407"/>
      <c r="B86" s="425" t="s">
        <v>744</v>
      </c>
      <c r="C86" s="423"/>
      <c r="D86" s="423"/>
      <c r="E86" s="424">
        <v>37000</v>
      </c>
      <c r="F86" s="424"/>
      <c r="G86" s="424">
        <f>E86*F86</f>
        <v>0</v>
      </c>
      <c r="H86" s="408"/>
    </row>
    <row r="87" spans="1:8" ht="30" customHeight="1">
      <c r="A87" s="308"/>
      <c r="B87" s="426"/>
      <c r="C87" s="427"/>
      <c r="D87" s="427"/>
      <c r="E87" s="427"/>
      <c r="F87" s="427"/>
      <c r="G87" s="427"/>
      <c r="H87" s="322"/>
    </row>
    <row r="88" spans="1:8" ht="30" customHeight="1">
      <c r="A88" s="308"/>
      <c r="B88" s="419" t="s">
        <v>778</v>
      </c>
      <c r="C88" s="420"/>
      <c r="D88" s="420"/>
      <c r="E88" s="420"/>
      <c r="F88" s="420"/>
      <c r="G88" s="420"/>
      <c r="H88" s="316"/>
    </row>
    <row r="89" spans="1:8" ht="30" customHeight="1">
      <c r="A89" s="308"/>
      <c r="B89" s="425" t="s">
        <v>710</v>
      </c>
      <c r="C89" s="424"/>
      <c r="D89" s="424"/>
      <c r="E89" s="424"/>
      <c r="F89" s="424"/>
      <c r="G89" s="424"/>
      <c r="H89" s="319"/>
    </row>
    <row r="90" spans="1:8" ht="30" customHeight="1">
      <c r="A90" s="308"/>
      <c r="B90" s="425" t="s">
        <v>743</v>
      </c>
      <c r="C90" s="423"/>
      <c r="D90" s="423"/>
      <c r="E90" s="424">
        <v>151000</v>
      </c>
      <c r="F90" s="424"/>
      <c r="G90" s="424">
        <f>E90*F90</f>
        <v>0</v>
      </c>
      <c r="H90" s="319"/>
    </row>
    <row r="91" spans="1:8" ht="30" customHeight="1">
      <c r="A91" s="308"/>
      <c r="B91" s="425" t="s">
        <v>744</v>
      </c>
      <c r="C91" s="423"/>
      <c r="D91" s="423"/>
      <c r="E91" s="424">
        <v>151000</v>
      </c>
      <c r="F91" s="424"/>
      <c r="G91" s="424">
        <f>E91*F91</f>
        <v>0</v>
      </c>
      <c r="H91" s="319"/>
    </row>
    <row r="92" spans="1:8" ht="30" customHeight="1">
      <c r="A92" s="308"/>
      <c r="B92" s="425"/>
      <c r="C92" s="424"/>
      <c r="D92" s="424"/>
      <c r="E92" s="424"/>
      <c r="F92" s="424"/>
      <c r="G92" s="424"/>
      <c r="H92" s="319"/>
    </row>
    <row r="93" spans="1:8" ht="30" customHeight="1">
      <c r="A93" s="308"/>
      <c r="B93" s="428" t="s">
        <v>711</v>
      </c>
      <c r="C93" s="424"/>
      <c r="D93" s="424"/>
      <c r="E93" s="424"/>
      <c r="F93" s="424"/>
      <c r="G93" s="424"/>
      <c r="H93" s="319"/>
    </row>
    <row r="94" spans="1:8" ht="30" customHeight="1">
      <c r="A94" s="308"/>
      <c r="B94" s="428" t="s">
        <v>743</v>
      </c>
      <c r="C94" s="423"/>
      <c r="D94" s="423"/>
      <c r="E94" s="424">
        <v>106000</v>
      </c>
      <c r="F94" s="424"/>
      <c r="G94" s="424">
        <f>E94*F94</f>
        <v>0</v>
      </c>
      <c r="H94" s="319"/>
    </row>
    <row r="95" spans="1:8" ht="30" customHeight="1">
      <c r="A95" s="308"/>
      <c r="B95" s="428" t="s">
        <v>744</v>
      </c>
      <c r="C95" s="423"/>
      <c r="D95" s="423"/>
      <c r="E95" s="424">
        <v>106000</v>
      </c>
      <c r="F95" s="424"/>
      <c r="G95" s="424">
        <f>E95*F95</f>
        <v>0</v>
      </c>
      <c r="H95" s="319"/>
    </row>
    <row r="96" spans="1:8" ht="30" customHeight="1">
      <c r="A96" s="308"/>
      <c r="B96" s="425"/>
      <c r="C96" s="424"/>
      <c r="D96" s="424"/>
      <c r="E96" s="424"/>
      <c r="F96" s="424"/>
      <c r="G96" s="424"/>
      <c r="H96" s="319"/>
    </row>
    <row r="97" spans="1:8" ht="30" customHeight="1">
      <c r="A97" s="308"/>
      <c r="B97" s="428" t="s">
        <v>745</v>
      </c>
      <c r="C97" s="424"/>
      <c r="D97" s="424"/>
      <c r="E97" s="424"/>
      <c r="F97" s="424"/>
      <c r="G97" s="424"/>
      <c r="H97" s="319"/>
    </row>
    <row r="98" spans="1:8" ht="30" customHeight="1">
      <c r="A98" s="308"/>
      <c r="B98" s="425" t="s">
        <v>746</v>
      </c>
      <c r="C98" s="423"/>
      <c r="D98" s="423"/>
      <c r="E98" s="424">
        <v>16000</v>
      </c>
      <c r="F98" s="424"/>
      <c r="G98" s="424">
        <f>E98*F98</f>
        <v>0</v>
      </c>
      <c r="H98" s="319"/>
    </row>
    <row r="99" spans="1:8" ht="30" customHeight="1">
      <c r="A99" s="308"/>
      <c r="B99" s="425"/>
      <c r="C99" s="424"/>
      <c r="D99" s="424"/>
      <c r="E99" s="424"/>
      <c r="F99" s="424"/>
      <c r="G99" s="424"/>
      <c r="H99" s="319"/>
    </row>
    <row r="100" spans="1:8" ht="30" customHeight="1">
      <c r="A100" s="308"/>
      <c r="B100" s="425" t="s">
        <v>741</v>
      </c>
      <c r="C100" s="424"/>
      <c r="D100" s="424"/>
      <c r="E100" s="424"/>
      <c r="F100" s="424"/>
      <c r="G100" s="424"/>
      <c r="H100" s="319"/>
    </row>
    <row r="101" spans="1:8" ht="30" customHeight="1">
      <c r="A101" s="308"/>
      <c r="B101" s="425" t="s">
        <v>743</v>
      </c>
      <c r="C101" s="423"/>
      <c r="D101" s="423"/>
      <c r="E101" s="424">
        <v>36000</v>
      </c>
      <c r="F101" s="424"/>
      <c r="G101" s="424">
        <f>E101*F101</f>
        <v>0</v>
      </c>
      <c r="H101" s="319"/>
    </row>
    <row r="102" spans="1:8" ht="30" customHeight="1">
      <c r="A102" s="308"/>
      <c r="B102" s="425" t="s">
        <v>744</v>
      </c>
      <c r="C102" s="423"/>
      <c r="D102" s="423"/>
      <c r="E102" s="424">
        <v>36000</v>
      </c>
      <c r="F102" s="424"/>
      <c r="G102" s="424">
        <f>E102*F102</f>
        <v>0</v>
      </c>
      <c r="H102" s="319"/>
    </row>
    <row r="103" spans="1:8" ht="18.75" customHeight="1">
      <c r="A103" s="308"/>
      <c r="B103" s="426"/>
      <c r="C103" s="427"/>
      <c r="D103" s="427"/>
      <c r="E103" s="427"/>
      <c r="F103" s="427"/>
      <c r="G103" s="427"/>
      <c r="H103" s="322"/>
    </row>
    <row r="104" spans="1:8" s="309" customFormat="1" ht="30" customHeight="1">
      <c r="A104" s="323"/>
      <c r="B104" s="429" t="s">
        <v>712</v>
      </c>
      <c r="C104" s="430"/>
      <c r="D104" s="430"/>
      <c r="E104" s="430"/>
      <c r="F104" s="430"/>
      <c r="G104" s="430">
        <f>SUM(G74:G102)</f>
        <v>0</v>
      </c>
      <c r="H104" s="325"/>
    </row>
  </sheetData>
  <customSheetViews>
    <customSheetView guid="{9B008D34-F000-412D-B848-95502D7DC370}" showPageBreaks="1" printArea="1" view="pageBreakPreview" topLeftCell="A49">
      <selection activeCell="F57" sqref="F57"/>
      <rowBreaks count="1" manualBreakCount="1">
        <brk id="35" max="7" man="1"/>
      </rowBreaks>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10">
    <mergeCell ref="B56:B57"/>
    <mergeCell ref="C56:C57"/>
    <mergeCell ref="D56:D57"/>
    <mergeCell ref="E56:G56"/>
    <mergeCell ref="H56:H57"/>
    <mergeCell ref="B4:B5"/>
    <mergeCell ref="C4:C5"/>
    <mergeCell ref="D4:D5"/>
    <mergeCell ref="E4:G4"/>
    <mergeCell ref="H4:H5"/>
  </mergeCells>
  <phoneticPr fontId="2"/>
  <printOptions horizontalCentered="1" gridLinesSet="0"/>
  <pageMargins left="0.98425196850393704" right="0.98425196850393704" top="0.98425196850393704" bottom="0.98425196850393704" header="0.31496062992125984" footer="0.31496062992125984"/>
  <pageSetup paperSize="9" scale="48" fitToHeight="0" orientation="portrait" r:id="rId2"/>
  <rowBreaks count="1" manualBreakCount="1">
    <brk id="53"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G44"/>
  <sheetViews>
    <sheetView view="pageBreakPreview" zoomScaleNormal="100" zoomScaleSheetLayoutView="100" workbookViewId="0">
      <selection activeCell="I16" sqref="I16"/>
    </sheetView>
  </sheetViews>
  <sheetFormatPr defaultRowHeight="14.25"/>
  <cols>
    <col min="1" max="1" width="1.25" style="328" customWidth="1"/>
    <col min="2" max="2" width="25.625" style="328" customWidth="1"/>
    <col min="3" max="6" width="13.625" style="328" customWidth="1"/>
    <col min="7" max="7" width="30.625" style="328" customWidth="1"/>
    <col min="8" max="256" width="9" style="328"/>
    <col min="257" max="257" width="1.25" style="328" customWidth="1"/>
    <col min="258" max="258" width="25.625" style="328" customWidth="1"/>
    <col min="259" max="262" width="13.625" style="328" customWidth="1"/>
    <col min="263" max="263" width="30.625" style="328" customWidth="1"/>
    <col min="264" max="512" width="9" style="328"/>
    <col min="513" max="513" width="1.25" style="328" customWidth="1"/>
    <col min="514" max="514" width="25.625" style="328" customWidth="1"/>
    <col min="515" max="518" width="13.625" style="328" customWidth="1"/>
    <col min="519" max="519" width="30.625" style="328" customWidth="1"/>
    <col min="520" max="768" width="9" style="328"/>
    <col min="769" max="769" width="1.25" style="328" customWidth="1"/>
    <col min="770" max="770" width="25.625" style="328" customWidth="1"/>
    <col min="771" max="774" width="13.625" style="328" customWidth="1"/>
    <col min="775" max="775" width="30.625" style="328" customWidth="1"/>
    <col min="776" max="1024" width="9" style="328"/>
    <col min="1025" max="1025" width="1.25" style="328" customWidth="1"/>
    <col min="1026" max="1026" width="25.625" style="328" customWidth="1"/>
    <col min="1027" max="1030" width="13.625" style="328" customWidth="1"/>
    <col min="1031" max="1031" width="30.625" style="328" customWidth="1"/>
    <col min="1032" max="1280" width="9" style="328"/>
    <col min="1281" max="1281" width="1.25" style="328" customWidth="1"/>
    <col min="1282" max="1282" width="25.625" style="328" customWidth="1"/>
    <col min="1283" max="1286" width="13.625" style="328" customWidth="1"/>
    <col min="1287" max="1287" width="30.625" style="328" customWidth="1"/>
    <col min="1288" max="1536" width="9" style="328"/>
    <col min="1537" max="1537" width="1.25" style="328" customWidth="1"/>
    <col min="1538" max="1538" width="25.625" style="328" customWidth="1"/>
    <col min="1539" max="1542" width="13.625" style="328" customWidth="1"/>
    <col min="1543" max="1543" width="30.625" style="328" customWidth="1"/>
    <col min="1544" max="1792" width="9" style="328"/>
    <col min="1793" max="1793" width="1.25" style="328" customWidth="1"/>
    <col min="1794" max="1794" width="25.625" style="328" customWidth="1"/>
    <col min="1795" max="1798" width="13.625" style="328" customWidth="1"/>
    <col min="1799" max="1799" width="30.625" style="328" customWidth="1"/>
    <col min="1800" max="2048" width="9" style="328"/>
    <col min="2049" max="2049" width="1.25" style="328" customWidth="1"/>
    <col min="2050" max="2050" width="25.625" style="328" customWidth="1"/>
    <col min="2051" max="2054" width="13.625" style="328" customWidth="1"/>
    <col min="2055" max="2055" width="30.625" style="328" customWidth="1"/>
    <col min="2056" max="2304" width="9" style="328"/>
    <col min="2305" max="2305" width="1.25" style="328" customWidth="1"/>
    <col min="2306" max="2306" width="25.625" style="328" customWidth="1"/>
    <col min="2307" max="2310" width="13.625" style="328" customWidth="1"/>
    <col min="2311" max="2311" width="30.625" style="328" customWidth="1"/>
    <col min="2312" max="2560" width="9" style="328"/>
    <col min="2561" max="2561" width="1.25" style="328" customWidth="1"/>
    <col min="2562" max="2562" width="25.625" style="328" customWidth="1"/>
    <col min="2563" max="2566" width="13.625" style="328" customWidth="1"/>
    <col min="2567" max="2567" width="30.625" style="328" customWidth="1"/>
    <col min="2568" max="2816" width="9" style="328"/>
    <col min="2817" max="2817" width="1.25" style="328" customWidth="1"/>
    <col min="2818" max="2818" width="25.625" style="328" customWidth="1"/>
    <col min="2819" max="2822" width="13.625" style="328" customWidth="1"/>
    <col min="2823" max="2823" width="30.625" style="328" customWidth="1"/>
    <col min="2824" max="3072" width="9" style="328"/>
    <col min="3073" max="3073" width="1.25" style="328" customWidth="1"/>
    <col min="3074" max="3074" width="25.625" style="328" customWidth="1"/>
    <col min="3075" max="3078" width="13.625" style="328" customWidth="1"/>
    <col min="3079" max="3079" width="30.625" style="328" customWidth="1"/>
    <col min="3080" max="3328" width="9" style="328"/>
    <col min="3329" max="3329" width="1.25" style="328" customWidth="1"/>
    <col min="3330" max="3330" width="25.625" style="328" customWidth="1"/>
    <col min="3331" max="3334" width="13.625" style="328" customWidth="1"/>
    <col min="3335" max="3335" width="30.625" style="328" customWidth="1"/>
    <col min="3336" max="3584" width="9" style="328"/>
    <col min="3585" max="3585" width="1.25" style="328" customWidth="1"/>
    <col min="3586" max="3586" width="25.625" style="328" customWidth="1"/>
    <col min="3587" max="3590" width="13.625" style="328" customWidth="1"/>
    <col min="3591" max="3591" width="30.625" style="328" customWidth="1"/>
    <col min="3592" max="3840" width="9" style="328"/>
    <col min="3841" max="3841" width="1.25" style="328" customWidth="1"/>
    <col min="3842" max="3842" width="25.625" style="328" customWidth="1"/>
    <col min="3843" max="3846" width="13.625" style="328" customWidth="1"/>
    <col min="3847" max="3847" width="30.625" style="328" customWidth="1"/>
    <col min="3848" max="4096" width="9" style="328"/>
    <col min="4097" max="4097" width="1.25" style="328" customWidth="1"/>
    <col min="4098" max="4098" width="25.625" style="328" customWidth="1"/>
    <col min="4099" max="4102" width="13.625" style="328" customWidth="1"/>
    <col min="4103" max="4103" width="30.625" style="328" customWidth="1"/>
    <col min="4104" max="4352" width="9" style="328"/>
    <col min="4353" max="4353" width="1.25" style="328" customWidth="1"/>
    <col min="4354" max="4354" width="25.625" style="328" customWidth="1"/>
    <col min="4355" max="4358" width="13.625" style="328" customWidth="1"/>
    <col min="4359" max="4359" width="30.625" style="328" customWidth="1"/>
    <col min="4360" max="4608" width="9" style="328"/>
    <col min="4609" max="4609" width="1.25" style="328" customWidth="1"/>
    <col min="4610" max="4610" width="25.625" style="328" customWidth="1"/>
    <col min="4611" max="4614" width="13.625" style="328" customWidth="1"/>
    <col min="4615" max="4615" width="30.625" style="328" customWidth="1"/>
    <col min="4616" max="4864" width="9" style="328"/>
    <col min="4865" max="4865" width="1.25" style="328" customWidth="1"/>
    <col min="4866" max="4866" width="25.625" style="328" customWidth="1"/>
    <col min="4867" max="4870" width="13.625" style="328" customWidth="1"/>
    <col min="4871" max="4871" width="30.625" style="328" customWidth="1"/>
    <col min="4872" max="5120" width="9" style="328"/>
    <col min="5121" max="5121" width="1.25" style="328" customWidth="1"/>
    <col min="5122" max="5122" width="25.625" style="328" customWidth="1"/>
    <col min="5123" max="5126" width="13.625" style="328" customWidth="1"/>
    <col min="5127" max="5127" width="30.625" style="328" customWidth="1"/>
    <col min="5128" max="5376" width="9" style="328"/>
    <col min="5377" max="5377" width="1.25" style="328" customWidth="1"/>
    <col min="5378" max="5378" width="25.625" style="328" customWidth="1"/>
    <col min="5379" max="5382" width="13.625" style="328" customWidth="1"/>
    <col min="5383" max="5383" width="30.625" style="328" customWidth="1"/>
    <col min="5384" max="5632" width="9" style="328"/>
    <col min="5633" max="5633" width="1.25" style="328" customWidth="1"/>
    <col min="5634" max="5634" width="25.625" style="328" customWidth="1"/>
    <col min="5635" max="5638" width="13.625" style="328" customWidth="1"/>
    <col min="5639" max="5639" width="30.625" style="328" customWidth="1"/>
    <col min="5640" max="5888" width="9" style="328"/>
    <col min="5889" max="5889" width="1.25" style="328" customWidth="1"/>
    <col min="5890" max="5890" width="25.625" style="328" customWidth="1"/>
    <col min="5891" max="5894" width="13.625" style="328" customWidth="1"/>
    <col min="5895" max="5895" width="30.625" style="328" customWidth="1"/>
    <col min="5896" max="6144" width="9" style="328"/>
    <col min="6145" max="6145" width="1.25" style="328" customWidth="1"/>
    <col min="6146" max="6146" width="25.625" style="328" customWidth="1"/>
    <col min="6147" max="6150" width="13.625" style="328" customWidth="1"/>
    <col min="6151" max="6151" width="30.625" style="328" customWidth="1"/>
    <col min="6152" max="6400" width="9" style="328"/>
    <col min="6401" max="6401" width="1.25" style="328" customWidth="1"/>
    <col min="6402" max="6402" width="25.625" style="328" customWidth="1"/>
    <col min="6403" max="6406" width="13.625" style="328" customWidth="1"/>
    <col min="6407" max="6407" width="30.625" style="328" customWidth="1"/>
    <col min="6408" max="6656" width="9" style="328"/>
    <col min="6657" max="6657" width="1.25" style="328" customWidth="1"/>
    <col min="6658" max="6658" width="25.625" style="328" customWidth="1"/>
    <col min="6659" max="6662" width="13.625" style="328" customWidth="1"/>
    <col min="6663" max="6663" width="30.625" style="328" customWidth="1"/>
    <col min="6664" max="6912" width="9" style="328"/>
    <col min="6913" max="6913" width="1.25" style="328" customWidth="1"/>
    <col min="6914" max="6914" width="25.625" style="328" customWidth="1"/>
    <col min="6915" max="6918" width="13.625" style="328" customWidth="1"/>
    <col min="6919" max="6919" width="30.625" style="328" customWidth="1"/>
    <col min="6920" max="7168" width="9" style="328"/>
    <col min="7169" max="7169" width="1.25" style="328" customWidth="1"/>
    <col min="7170" max="7170" width="25.625" style="328" customWidth="1"/>
    <col min="7171" max="7174" width="13.625" style="328" customWidth="1"/>
    <col min="7175" max="7175" width="30.625" style="328" customWidth="1"/>
    <col min="7176" max="7424" width="9" style="328"/>
    <col min="7425" max="7425" width="1.25" style="328" customWidth="1"/>
    <col min="7426" max="7426" width="25.625" style="328" customWidth="1"/>
    <col min="7427" max="7430" width="13.625" style="328" customWidth="1"/>
    <col min="7431" max="7431" width="30.625" style="328" customWidth="1"/>
    <col min="7432" max="7680" width="9" style="328"/>
    <col min="7681" max="7681" width="1.25" style="328" customWidth="1"/>
    <col min="7682" max="7682" width="25.625" style="328" customWidth="1"/>
    <col min="7683" max="7686" width="13.625" style="328" customWidth="1"/>
    <col min="7687" max="7687" width="30.625" style="328" customWidth="1"/>
    <col min="7688" max="7936" width="9" style="328"/>
    <col min="7937" max="7937" width="1.25" style="328" customWidth="1"/>
    <col min="7938" max="7938" width="25.625" style="328" customWidth="1"/>
    <col min="7939" max="7942" width="13.625" style="328" customWidth="1"/>
    <col min="7943" max="7943" width="30.625" style="328" customWidth="1"/>
    <col min="7944" max="8192" width="9" style="328"/>
    <col min="8193" max="8193" width="1.25" style="328" customWidth="1"/>
    <col min="8194" max="8194" width="25.625" style="328" customWidth="1"/>
    <col min="8195" max="8198" width="13.625" style="328" customWidth="1"/>
    <col min="8199" max="8199" width="30.625" style="328" customWidth="1"/>
    <col min="8200" max="8448" width="9" style="328"/>
    <col min="8449" max="8449" width="1.25" style="328" customWidth="1"/>
    <col min="8450" max="8450" width="25.625" style="328" customWidth="1"/>
    <col min="8451" max="8454" width="13.625" style="328" customWidth="1"/>
    <col min="8455" max="8455" width="30.625" style="328" customWidth="1"/>
    <col min="8456" max="8704" width="9" style="328"/>
    <col min="8705" max="8705" width="1.25" style="328" customWidth="1"/>
    <col min="8706" max="8706" width="25.625" style="328" customWidth="1"/>
    <col min="8707" max="8710" width="13.625" style="328" customWidth="1"/>
    <col min="8711" max="8711" width="30.625" style="328" customWidth="1"/>
    <col min="8712" max="8960" width="9" style="328"/>
    <col min="8961" max="8961" width="1.25" style="328" customWidth="1"/>
    <col min="8962" max="8962" width="25.625" style="328" customWidth="1"/>
    <col min="8963" max="8966" width="13.625" style="328" customWidth="1"/>
    <col min="8967" max="8967" width="30.625" style="328" customWidth="1"/>
    <col min="8968" max="9216" width="9" style="328"/>
    <col min="9217" max="9217" width="1.25" style="328" customWidth="1"/>
    <col min="9218" max="9218" width="25.625" style="328" customWidth="1"/>
    <col min="9219" max="9222" width="13.625" style="328" customWidth="1"/>
    <col min="9223" max="9223" width="30.625" style="328" customWidth="1"/>
    <col min="9224" max="9472" width="9" style="328"/>
    <col min="9473" max="9473" width="1.25" style="328" customWidth="1"/>
    <col min="9474" max="9474" width="25.625" style="328" customWidth="1"/>
    <col min="9475" max="9478" width="13.625" style="328" customWidth="1"/>
    <col min="9479" max="9479" width="30.625" style="328" customWidth="1"/>
    <col min="9480" max="9728" width="9" style="328"/>
    <col min="9729" max="9729" width="1.25" style="328" customWidth="1"/>
    <col min="9730" max="9730" width="25.625" style="328" customWidth="1"/>
    <col min="9731" max="9734" width="13.625" style="328" customWidth="1"/>
    <col min="9735" max="9735" width="30.625" style="328" customWidth="1"/>
    <col min="9736" max="9984" width="9" style="328"/>
    <col min="9985" max="9985" width="1.25" style="328" customWidth="1"/>
    <col min="9986" max="9986" width="25.625" style="328" customWidth="1"/>
    <col min="9987" max="9990" width="13.625" style="328" customWidth="1"/>
    <col min="9991" max="9991" width="30.625" style="328" customWidth="1"/>
    <col min="9992" max="10240" width="9" style="328"/>
    <col min="10241" max="10241" width="1.25" style="328" customWidth="1"/>
    <col min="10242" max="10242" width="25.625" style="328" customWidth="1"/>
    <col min="10243" max="10246" width="13.625" style="328" customWidth="1"/>
    <col min="10247" max="10247" width="30.625" style="328" customWidth="1"/>
    <col min="10248" max="10496" width="9" style="328"/>
    <col min="10497" max="10497" width="1.25" style="328" customWidth="1"/>
    <col min="10498" max="10498" width="25.625" style="328" customWidth="1"/>
    <col min="10499" max="10502" width="13.625" style="328" customWidth="1"/>
    <col min="10503" max="10503" width="30.625" style="328" customWidth="1"/>
    <col min="10504" max="10752" width="9" style="328"/>
    <col min="10753" max="10753" width="1.25" style="328" customWidth="1"/>
    <col min="10754" max="10754" width="25.625" style="328" customWidth="1"/>
    <col min="10755" max="10758" width="13.625" style="328" customWidth="1"/>
    <col min="10759" max="10759" width="30.625" style="328" customWidth="1"/>
    <col min="10760" max="11008" width="9" style="328"/>
    <col min="11009" max="11009" width="1.25" style="328" customWidth="1"/>
    <col min="11010" max="11010" width="25.625" style="328" customWidth="1"/>
    <col min="11011" max="11014" width="13.625" style="328" customWidth="1"/>
    <col min="11015" max="11015" width="30.625" style="328" customWidth="1"/>
    <col min="11016" max="11264" width="9" style="328"/>
    <col min="11265" max="11265" width="1.25" style="328" customWidth="1"/>
    <col min="11266" max="11266" width="25.625" style="328" customWidth="1"/>
    <col min="11267" max="11270" width="13.625" style="328" customWidth="1"/>
    <col min="11271" max="11271" width="30.625" style="328" customWidth="1"/>
    <col min="11272" max="11520" width="9" style="328"/>
    <col min="11521" max="11521" width="1.25" style="328" customWidth="1"/>
    <col min="11522" max="11522" width="25.625" style="328" customWidth="1"/>
    <col min="11523" max="11526" width="13.625" style="328" customWidth="1"/>
    <col min="11527" max="11527" width="30.625" style="328" customWidth="1"/>
    <col min="11528" max="11776" width="9" style="328"/>
    <col min="11777" max="11777" width="1.25" style="328" customWidth="1"/>
    <col min="11778" max="11778" width="25.625" style="328" customWidth="1"/>
    <col min="11779" max="11782" width="13.625" style="328" customWidth="1"/>
    <col min="11783" max="11783" width="30.625" style="328" customWidth="1"/>
    <col min="11784" max="12032" width="9" style="328"/>
    <col min="12033" max="12033" width="1.25" style="328" customWidth="1"/>
    <col min="12034" max="12034" width="25.625" style="328" customWidth="1"/>
    <col min="12035" max="12038" width="13.625" style="328" customWidth="1"/>
    <col min="12039" max="12039" width="30.625" style="328" customWidth="1"/>
    <col min="12040" max="12288" width="9" style="328"/>
    <col min="12289" max="12289" width="1.25" style="328" customWidth="1"/>
    <col min="12290" max="12290" width="25.625" style="328" customWidth="1"/>
    <col min="12291" max="12294" width="13.625" style="328" customWidth="1"/>
    <col min="12295" max="12295" width="30.625" style="328" customWidth="1"/>
    <col min="12296" max="12544" width="9" style="328"/>
    <col min="12545" max="12545" width="1.25" style="328" customWidth="1"/>
    <col min="12546" max="12546" width="25.625" style="328" customWidth="1"/>
    <col min="12547" max="12550" width="13.625" style="328" customWidth="1"/>
    <col min="12551" max="12551" width="30.625" style="328" customWidth="1"/>
    <col min="12552" max="12800" width="9" style="328"/>
    <col min="12801" max="12801" width="1.25" style="328" customWidth="1"/>
    <col min="12802" max="12802" width="25.625" style="328" customWidth="1"/>
    <col min="12803" max="12806" width="13.625" style="328" customWidth="1"/>
    <col min="12807" max="12807" width="30.625" style="328" customWidth="1"/>
    <col min="12808" max="13056" width="9" style="328"/>
    <col min="13057" max="13057" width="1.25" style="328" customWidth="1"/>
    <col min="13058" max="13058" width="25.625" style="328" customWidth="1"/>
    <col min="13059" max="13062" width="13.625" style="328" customWidth="1"/>
    <col min="13063" max="13063" width="30.625" style="328" customWidth="1"/>
    <col min="13064" max="13312" width="9" style="328"/>
    <col min="13313" max="13313" width="1.25" style="328" customWidth="1"/>
    <col min="13314" max="13314" width="25.625" style="328" customWidth="1"/>
    <col min="13315" max="13318" width="13.625" style="328" customWidth="1"/>
    <col min="13319" max="13319" width="30.625" style="328" customWidth="1"/>
    <col min="13320" max="13568" width="9" style="328"/>
    <col min="13569" max="13569" width="1.25" style="328" customWidth="1"/>
    <col min="13570" max="13570" width="25.625" style="328" customWidth="1"/>
    <col min="13571" max="13574" width="13.625" style="328" customWidth="1"/>
    <col min="13575" max="13575" width="30.625" style="328" customWidth="1"/>
    <col min="13576" max="13824" width="9" style="328"/>
    <col min="13825" max="13825" width="1.25" style="328" customWidth="1"/>
    <col min="13826" max="13826" width="25.625" style="328" customWidth="1"/>
    <col min="13827" max="13830" width="13.625" style="328" customWidth="1"/>
    <col min="13831" max="13831" width="30.625" style="328" customWidth="1"/>
    <col min="13832" max="14080" width="9" style="328"/>
    <col min="14081" max="14081" width="1.25" style="328" customWidth="1"/>
    <col min="14082" max="14082" width="25.625" style="328" customWidth="1"/>
    <col min="14083" max="14086" width="13.625" style="328" customWidth="1"/>
    <col min="14087" max="14087" width="30.625" style="328" customWidth="1"/>
    <col min="14088" max="14336" width="9" style="328"/>
    <col min="14337" max="14337" width="1.25" style="328" customWidth="1"/>
    <col min="14338" max="14338" width="25.625" style="328" customWidth="1"/>
    <col min="14339" max="14342" width="13.625" style="328" customWidth="1"/>
    <col min="14343" max="14343" width="30.625" style="328" customWidth="1"/>
    <col min="14344" max="14592" width="9" style="328"/>
    <col min="14593" max="14593" width="1.25" style="328" customWidth="1"/>
    <col min="14594" max="14594" width="25.625" style="328" customWidth="1"/>
    <col min="14595" max="14598" width="13.625" style="328" customWidth="1"/>
    <col min="14599" max="14599" width="30.625" style="328" customWidth="1"/>
    <col min="14600" max="14848" width="9" style="328"/>
    <col min="14849" max="14849" width="1.25" style="328" customWidth="1"/>
    <col min="14850" max="14850" width="25.625" style="328" customWidth="1"/>
    <col min="14851" max="14854" width="13.625" style="328" customWidth="1"/>
    <col min="14855" max="14855" width="30.625" style="328" customWidth="1"/>
    <col min="14856" max="15104" width="9" style="328"/>
    <col min="15105" max="15105" width="1.25" style="328" customWidth="1"/>
    <col min="15106" max="15106" width="25.625" style="328" customWidth="1"/>
    <col min="15107" max="15110" width="13.625" style="328" customWidth="1"/>
    <col min="15111" max="15111" width="30.625" style="328" customWidth="1"/>
    <col min="15112" max="15360" width="9" style="328"/>
    <col min="15361" max="15361" width="1.25" style="328" customWidth="1"/>
    <col min="15362" max="15362" width="25.625" style="328" customWidth="1"/>
    <col min="15363" max="15366" width="13.625" style="328" customWidth="1"/>
    <col min="15367" max="15367" width="30.625" style="328" customWidth="1"/>
    <col min="15368" max="15616" width="9" style="328"/>
    <col min="15617" max="15617" width="1.25" style="328" customWidth="1"/>
    <col min="15618" max="15618" width="25.625" style="328" customWidth="1"/>
    <col min="15619" max="15622" width="13.625" style="328" customWidth="1"/>
    <col min="15623" max="15623" width="30.625" style="328" customWidth="1"/>
    <col min="15624" max="15872" width="9" style="328"/>
    <col min="15873" max="15873" width="1.25" style="328" customWidth="1"/>
    <col min="15874" max="15874" width="25.625" style="328" customWidth="1"/>
    <col min="15875" max="15878" width="13.625" style="328" customWidth="1"/>
    <col min="15879" max="15879" width="30.625" style="328" customWidth="1"/>
    <col min="15880" max="16128" width="9" style="328"/>
    <col min="16129" max="16129" width="1.25" style="328" customWidth="1"/>
    <col min="16130" max="16130" width="25.625" style="328" customWidth="1"/>
    <col min="16131" max="16134" width="13.625" style="328" customWidth="1"/>
    <col min="16135" max="16135" width="30.625" style="328" customWidth="1"/>
    <col min="16136" max="16384" width="9" style="328"/>
  </cols>
  <sheetData>
    <row r="1" spans="1:7" s="327" customFormat="1" ht="17.25" customHeight="1">
      <c r="B1" s="309"/>
      <c r="C1" s="309"/>
      <c r="D1" s="309"/>
      <c r="E1" s="309"/>
      <c r="F1" s="309"/>
      <c r="G1" s="340" t="s">
        <v>730</v>
      </c>
    </row>
    <row r="2" spans="1:7" ht="20.100000000000001" customHeight="1">
      <c r="A2" s="327"/>
      <c r="B2" s="414" t="s">
        <v>784</v>
      </c>
      <c r="C2" s="310"/>
      <c r="D2" s="310"/>
      <c r="E2" s="310"/>
      <c r="F2" s="310"/>
      <c r="G2" s="310"/>
    </row>
    <row r="3" spans="1:7" s="327" customFormat="1" ht="17.25" customHeight="1">
      <c r="B3" s="309"/>
      <c r="C3" s="309"/>
      <c r="D3" s="309"/>
      <c r="E3" s="309"/>
      <c r="F3" s="309"/>
      <c r="G3" s="309"/>
    </row>
    <row r="4" spans="1:7" ht="18" customHeight="1">
      <c r="A4" s="327"/>
      <c r="B4" s="520" t="s">
        <v>713</v>
      </c>
      <c r="C4" s="520" t="s">
        <v>714</v>
      </c>
      <c r="D4" s="520" t="s">
        <v>694</v>
      </c>
      <c r="E4" s="520" t="s">
        <v>715</v>
      </c>
      <c r="F4" s="520" t="s">
        <v>696</v>
      </c>
      <c r="G4" s="520" t="s">
        <v>697</v>
      </c>
    </row>
    <row r="5" spans="1:7" ht="18" customHeight="1">
      <c r="A5" s="327"/>
      <c r="B5" s="521"/>
      <c r="C5" s="521"/>
      <c r="D5" s="521"/>
      <c r="E5" s="521"/>
      <c r="F5" s="521"/>
      <c r="G5" s="521"/>
    </row>
    <row r="6" spans="1:7" ht="18" customHeight="1">
      <c r="A6" s="327"/>
      <c r="B6" s="313"/>
      <c r="C6" s="314"/>
      <c r="D6" s="314" t="s">
        <v>716</v>
      </c>
      <c r="E6" s="314" t="s">
        <v>717</v>
      </c>
      <c r="F6" s="314" t="s">
        <v>10</v>
      </c>
      <c r="G6" s="315"/>
    </row>
    <row r="7" spans="1:7" ht="9.9499999999999993" customHeight="1">
      <c r="A7" s="327"/>
      <c r="B7" s="329"/>
      <c r="C7" s="330"/>
      <c r="D7" s="330"/>
      <c r="E7" s="330"/>
      <c r="F7" s="330"/>
      <c r="G7" s="331"/>
    </row>
    <row r="8" spans="1:7" ht="30" customHeight="1">
      <c r="A8" s="327"/>
      <c r="B8" s="319" t="s">
        <v>718</v>
      </c>
      <c r="C8" s="319"/>
      <c r="D8" s="320">
        <f>SUM(D9:D11)</f>
        <v>0</v>
      </c>
      <c r="E8" s="320">
        <f>SUM(E9:E11)</f>
        <v>0</v>
      </c>
      <c r="F8" s="320">
        <f>SUM(F9:F11)</f>
        <v>0</v>
      </c>
      <c r="G8" s="319"/>
    </row>
    <row r="9" spans="1:7" ht="30" customHeight="1">
      <c r="A9" s="327"/>
      <c r="B9" s="319"/>
      <c r="C9" s="319" t="s">
        <v>719</v>
      </c>
      <c r="D9" s="320"/>
      <c r="E9" s="320"/>
      <c r="F9" s="320"/>
      <c r="G9" s="319"/>
    </row>
    <row r="10" spans="1:7" ht="30" customHeight="1">
      <c r="A10" s="327"/>
      <c r="B10" s="319"/>
      <c r="C10" s="319" t="s">
        <v>705</v>
      </c>
      <c r="D10" s="320"/>
      <c r="E10" s="320"/>
      <c r="F10" s="320"/>
      <c r="G10" s="319"/>
    </row>
    <row r="11" spans="1:7" ht="30" customHeight="1">
      <c r="A11" s="327"/>
      <c r="B11" s="319"/>
      <c r="C11" s="319" t="s">
        <v>720</v>
      </c>
      <c r="D11" s="320"/>
      <c r="E11" s="320"/>
      <c r="F11" s="320"/>
      <c r="G11" s="319"/>
    </row>
    <row r="12" spans="1:7" ht="9.9499999999999993" customHeight="1">
      <c r="A12" s="327"/>
      <c r="B12" s="319"/>
      <c r="C12" s="319"/>
      <c r="D12" s="320"/>
      <c r="E12" s="320"/>
      <c r="F12" s="320"/>
      <c r="G12" s="319"/>
    </row>
    <row r="13" spans="1:7" ht="30" customHeight="1">
      <c r="A13" s="327"/>
      <c r="B13" s="319" t="s">
        <v>721</v>
      </c>
      <c r="C13" s="319"/>
      <c r="D13" s="320">
        <f>SUM(D14:D16)</f>
        <v>0</v>
      </c>
      <c r="E13" s="320">
        <f>SUM(E14:E16)</f>
        <v>0</v>
      </c>
      <c r="F13" s="320">
        <f>SUM(F14:F16)</f>
        <v>0</v>
      </c>
      <c r="G13" s="319"/>
    </row>
    <row r="14" spans="1:7" ht="30" customHeight="1">
      <c r="A14" s="327"/>
      <c r="B14" s="319"/>
      <c r="C14" s="319" t="s">
        <v>719</v>
      </c>
      <c r="D14" s="320"/>
      <c r="E14" s="320"/>
      <c r="F14" s="320"/>
      <c r="G14" s="319"/>
    </row>
    <row r="15" spans="1:7" ht="30" customHeight="1">
      <c r="A15" s="327"/>
      <c r="B15" s="319"/>
      <c r="C15" s="319" t="s">
        <v>705</v>
      </c>
      <c r="D15" s="320"/>
      <c r="E15" s="320"/>
      <c r="F15" s="320"/>
      <c r="G15" s="319"/>
    </row>
    <row r="16" spans="1:7" ht="30" customHeight="1">
      <c r="A16" s="327"/>
      <c r="B16" s="319"/>
      <c r="C16" s="319" t="s">
        <v>720</v>
      </c>
      <c r="D16" s="320"/>
      <c r="E16" s="320"/>
      <c r="F16" s="320"/>
      <c r="G16" s="319"/>
    </row>
    <row r="17" spans="1:7" ht="9.9499999999999993" customHeight="1">
      <c r="A17" s="327"/>
      <c r="B17" s="319"/>
      <c r="C17" s="319"/>
      <c r="D17" s="320"/>
      <c r="E17" s="320"/>
      <c r="F17" s="320"/>
      <c r="G17" s="319"/>
    </row>
    <row r="18" spans="1:7" ht="30" customHeight="1">
      <c r="A18" s="327"/>
      <c r="B18" s="319" t="s">
        <v>722</v>
      </c>
      <c r="C18" s="319"/>
      <c r="D18" s="320">
        <f>SUM(D19:D21)</f>
        <v>0</v>
      </c>
      <c r="E18" s="320">
        <f>SUM(E19:E21)</f>
        <v>0</v>
      </c>
      <c r="F18" s="320">
        <f>SUM(F19:F21)</f>
        <v>0</v>
      </c>
      <c r="G18" s="319"/>
    </row>
    <row r="19" spans="1:7" ht="30" customHeight="1">
      <c r="A19" s="327"/>
      <c r="B19" s="319"/>
      <c r="C19" s="319" t="s">
        <v>719</v>
      </c>
      <c r="D19" s="320"/>
      <c r="E19" s="320"/>
      <c r="F19" s="320"/>
      <c r="G19" s="319"/>
    </row>
    <row r="20" spans="1:7" ht="30" customHeight="1">
      <c r="A20" s="327"/>
      <c r="B20" s="319"/>
      <c r="C20" s="319" t="s">
        <v>705</v>
      </c>
      <c r="D20" s="320"/>
      <c r="E20" s="320"/>
      <c r="F20" s="320"/>
      <c r="G20" s="319"/>
    </row>
    <row r="21" spans="1:7" ht="30" customHeight="1">
      <c r="A21" s="327"/>
      <c r="B21" s="332"/>
      <c r="C21" s="319" t="s">
        <v>720</v>
      </c>
      <c r="D21" s="320"/>
      <c r="E21" s="320"/>
      <c r="F21" s="320"/>
      <c r="G21" s="319"/>
    </row>
    <row r="22" spans="1:7" ht="9.9499999999999993" customHeight="1">
      <c r="A22" s="327"/>
      <c r="B22" s="332"/>
      <c r="C22" s="319"/>
      <c r="D22" s="320"/>
      <c r="E22" s="320"/>
      <c r="F22" s="320"/>
      <c r="G22" s="319"/>
    </row>
    <row r="23" spans="1:7" ht="30" customHeight="1">
      <c r="A23" s="327"/>
      <c r="B23" s="321" t="s">
        <v>723</v>
      </c>
      <c r="C23" s="319"/>
      <c r="D23" s="320">
        <f>SUM(D24:D26)</f>
        <v>0</v>
      </c>
      <c r="E23" s="320">
        <f>SUM(E24:E26)</f>
        <v>0</v>
      </c>
      <c r="F23" s="320">
        <f>SUM(F24:F26)</f>
        <v>0</v>
      </c>
      <c r="G23" s="319"/>
    </row>
    <row r="24" spans="1:7" ht="30" customHeight="1">
      <c r="A24" s="327"/>
      <c r="B24" s="321"/>
      <c r="C24" s="319" t="s">
        <v>719</v>
      </c>
      <c r="D24" s="320"/>
      <c r="E24" s="320"/>
      <c r="F24" s="320"/>
      <c r="G24" s="319"/>
    </row>
    <row r="25" spans="1:7" ht="30" customHeight="1">
      <c r="A25" s="327"/>
      <c r="B25" s="321"/>
      <c r="C25" s="319" t="s">
        <v>705</v>
      </c>
      <c r="D25" s="320"/>
      <c r="E25" s="320"/>
      <c r="F25" s="320"/>
      <c r="G25" s="319"/>
    </row>
    <row r="26" spans="1:7" ht="30" customHeight="1">
      <c r="A26" s="327"/>
      <c r="B26" s="319"/>
      <c r="C26" s="319" t="s">
        <v>720</v>
      </c>
      <c r="D26" s="320"/>
      <c r="E26" s="320"/>
      <c r="F26" s="320"/>
      <c r="G26" s="319"/>
    </row>
    <row r="27" spans="1:7" ht="9.9499999999999993" customHeight="1">
      <c r="A27" s="327"/>
      <c r="B27" s="319"/>
      <c r="C27" s="319"/>
      <c r="D27" s="320"/>
      <c r="E27" s="320"/>
      <c r="F27" s="320"/>
      <c r="G27" s="319"/>
    </row>
    <row r="28" spans="1:7" ht="30" customHeight="1">
      <c r="A28" s="327"/>
      <c r="B28" s="321" t="s">
        <v>724</v>
      </c>
      <c r="C28" s="319"/>
      <c r="D28" s="320">
        <f>SUM(D29:D31)</f>
        <v>0</v>
      </c>
      <c r="E28" s="320">
        <f>SUM(E29:E31)</f>
        <v>0</v>
      </c>
      <c r="F28" s="320">
        <f>SUM(F29:F31)</f>
        <v>0</v>
      </c>
      <c r="G28" s="319"/>
    </row>
    <row r="29" spans="1:7" ht="30" customHeight="1">
      <c r="A29" s="327"/>
      <c r="B29" s="321"/>
      <c r="C29" s="319" t="s">
        <v>719</v>
      </c>
      <c r="D29" s="320"/>
      <c r="E29" s="320"/>
      <c r="F29" s="320"/>
      <c r="G29" s="319"/>
    </row>
    <row r="30" spans="1:7" ht="30" customHeight="1">
      <c r="A30" s="327"/>
      <c r="B30" s="321"/>
      <c r="C30" s="319" t="s">
        <v>705</v>
      </c>
      <c r="D30" s="320"/>
      <c r="E30" s="320"/>
      <c r="F30" s="320"/>
      <c r="G30" s="319"/>
    </row>
    <row r="31" spans="1:7" ht="30" customHeight="1">
      <c r="A31" s="327"/>
      <c r="B31" s="319"/>
      <c r="C31" s="319" t="s">
        <v>720</v>
      </c>
      <c r="D31" s="320"/>
      <c r="E31" s="320"/>
      <c r="F31" s="320"/>
      <c r="G31" s="319"/>
    </row>
    <row r="32" spans="1:7" ht="9.9499999999999993" customHeight="1">
      <c r="A32" s="327"/>
      <c r="B32" s="319"/>
      <c r="C32" s="319"/>
      <c r="D32" s="320"/>
      <c r="E32" s="320"/>
      <c r="F32" s="320"/>
      <c r="G32" s="319"/>
    </row>
    <row r="33" spans="1:7" ht="30" customHeight="1">
      <c r="A33" s="327"/>
      <c r="B33" s="321" t="s">
        <v>725</v>
      </c>
      <c r="C33" s="319"/>
      <c r="D33" s="320">
        <f>SUM(D34:D36)</f>
        <v>0</v>
      </c>
      <c r="E33" s="320">
        <f>SUM(E34:E36)</f>
        <v>0</v>
      </c>
      <c r="F33" s="320">
        <f>SUM(F34:F36)</f>
        <v>0</v>
      </c>
      <c r="G33" s="319"/>
    </row>
    <row r="34" spans="1:7" ht="30" customHeight="1">
      <c r="A34" s="327"/>
      <c r="B34" s="321"/>
      <c r="C34" s="319" t="s">
        <v>719</v>
      </c>
      <c r="D34" s="320"/>
      <c r="E34" s="320"/>
      <c r="F34" s="320"/>
      <c r="G34" s="319"/>
    </row>
    <row r="35" spans="1:7" ht="30" customHeight="1">
      <c r="A35" s="327"/>
      <c r="B35" s="321"/>
      <c r="C35" s="319" t="s">
        <v>705</v>
      </c>
      <c r="D35" s="320"/>
      <c r="E35" s="320"/>
      <c r="F35" s="320"/>
      <c r="G35" s="319"/>
    </row>
    <row r="36" spans="1:7" ht="30" customHeight="1">
      <c r="A36" s="327"/>
      <c r="B36" s="319"/>
      <c r="C36" s="319" t="s">
        <v>720</v>
      </c>
      <c r="D36" s="320"/>
      <c r="E36" s="320"/>
      <c r="F36" s="320"/>
      <c r="G36" s="319"/>
    </row>
    <row r="37" spans="1:7" ht="9.9499999999999993" customHeight="1">
      <c r="A37" s="327"/>
      <c r="B37" s="319"/>
      <c r="C37" s="319"/>
      <c r="D37" s="320"/>
      <c r="E37" s="320"/>
      <c r="F37" s="320"/>
      <c r="G37" s="319"/>
    </row>
    <row r="38" spans="1:7" ht="30" customHeight="1">
      <c r="A38" s="327"/>
      <c r="B38" s="319" t="s">
        <v>726</v>
      </c>
      <c r="C38" s="319"/>
      <c r="D38" s="320">
        <f>SUM(D39:D41)</f>
        <v>0</v>
      </c>
      <c r="E38" s="320">
        <f>SUM(E39:E41)</f>
        <v>0</v>
      </c>
      <c r="F38" s="320">
        <f>SUM(F39:F41)</f>
        <v>0</v>
      </c>
      <c r="G38" s="319"/>
    </row>
    <row r="39" spans="1:7" ht="30" customHeight="1">
      <c r="A39" s="327"/>
      <c r="B39" s="319"/>
      <c r="C39" s="319" t="s">
        <v>719</v>
      </c>
      <c r="D39" s="320"/>
      <c r="E39" s="320"/>
      <c r="F39" s="320"/>
      <c r="G39" s="319"/>
    </row>
    <row r="40" spans="1:7" ht="30" customHeight="1">
      <c r="A40" s="327"/>
      <c r="B40" s="319"/>
      <c r="C40" s="319" t="s">
        <v>705</v>
      </c>
      <c r="D40" s="320"/>
      <c r="E40" s="320"/>
      <c r="F40" s="320"/>
      <c r="G40" s="319"/>
    </row>
    <row r="41" spans="1:7" ht="30" customHeight="1">
      <c r="A41" s="327"/>
      <c r="B41" s="319"/>
      <c r="C41" s="319" t="s">
        <v>720</v>
      </c>
      <c r="D41" s="320"/>
      <c r="E41" s="320"/>
      <c r="F41" s="320"/>
      <c r="G41" s="319"/>
    </row>
    <row r="42" spans="1:7" ht="9.9499999999999993" customHeight="1">
      <c r="A42" s="327"/>
      <c r="B42" s="329"/>
      <c r="C42" s="330"/>
      <c r="D42" s="333"/>
      <c r="E42" s="333"/>
      <c r="F42" s="333"/>
      <c r="G42" s="330"/>
    </row>
    <row r="43" spans="1:7" ht="20.100000000000001" customHeight="1">
      <c r="A43" s="327"/>
      <c r="B43" s="334" t="s">
        <v>712</v>
      </c>
      <c r="C43" s="319"/>
      <c r="D43" s="320">
        <f>SUM(D8,D13,D18,D23,D28,D33,D38)</f>
        <v>0</v>
      </c>
      <c r="E43" s="320">
        <f>SUM(E8,E13,E18,E23,E28,E33,E38)</f>
        <v>0</v>
      </c>
      <c r="F43" s="320">
        <f>SUM(F8,F13,F18,F23,F28,F33,F38)</f>
        <v>0</v>
      </c>
      <c r="G43" s="319"/>
    </row>
    <row r="44" spans="1:7" ht="9.9499999999999993" customHeight="1"/>
  </sheetData>
  <customSheetViews>
    <customSheetView guid="{9B008D34-F000-412D-B848-95502D7DC370}" showPageBreaks="1" printArea="1" view="pageBreakPreview" topLeftCell="A37">
      <selection activeCell="O2" sqref="O2"/>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6">
    <mergeCell ref="G4:G5"/>
    <mergeCell ref="B4:B5"/>
    <mergeCell ref="C4:C5"/>
    <mergeCell ref="D4:D5"/>
    <mergeCell ref="E4:E5"/>
    <mergeCell ref="F4:F5"/>
  </mergeCells>
  <phoneticPr fontId="2"/>
  <printOptions horizontalCentered="1" gridLinesSet="0"/>
  <pageMargins left="0.98425196850393704" right="0.98425196850393704" top="0.98425196850393704" bottom="0.98425196850393704" header="0.31496062992125984" footer="0.31496062992125984"/>
  <pageSetup paperSize="9" scale="72"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I13"/>
  <sheetViews>
    <sheetView view="pageBreakPreview" zoomScaleNormal="100" zoomScaleSheetLayoutView="100" workbookViewId="0">
      <selection activeCell="E21" sqref="E21"/>
    </sheetView>
  </sheetViews>
  <sheetFormatPr defaultRowHeight="14.25"/>
  <cols>
    <col min="1" max="1" width="1.25" style="338" customWidth="1"/>
    <col min="2" max="2" width="29.875" style="338" customWidth="1"/>
    <col min="3" max="3" width="21.5" style="338" customWidth="1"/>
    <col min="4" max="4" width="21" style="338" customWidth="1"/>
    <col min="5" max="5" width="25.125" style="338" customWidth="1"/>
    <col min="6" max="6" width="24.75" style="338" customWidth="1"/>
    <col min="7" max="8" width="23.625" style="338" customWidth="1"/>
    <col min="9" max="9" width="25.875" style="338" customWidth="1"/>
    <col min="10" max="255" width="9" style="338"/>
    <col min="256" max="256" width="1.25" style="338" customWidth="1"/>
    <col min="257" max="257" width="25.625" style="338" customWidth="1"/>
    <col min="258" max="261" width="13.625" style="338" customWidth="1"/>
    <col min="262" max="262" width="30.625" style="338" customWidth="1"/>
    <col min="263" max="511" width="9" style="338"/>
    <col min="512" max="512" width="1.25" style="338" customWidth="1"/>
    <col min="513" max="513" width="25.625" style="338" customWidth="1"/>
    <col min="514" max="517" width="13.625" style="338" customWidth="1"/>
    <col min="518" max="518" width="30.625" style="338" customWidth="1"/>
    <col min="519" max="767" width="9" style="338"/>
    <col min="768" max="768" width="1.25" style="338" customWidth="1"/>
    <col min="769" max="769" width="25.625" style="338" customWidth="1"/>
    <col min="770" max="773" width="13.625" style="338" customWidth="1"/>
    <col min="774" max="774" width="30.625" style="338" customWidth="1"/>
    <col min="775" max="1023" width="9" style="338"/>
    <col min="1024" max="1024" width="1.25" style="338" customWidth="1"/>
    <col min="1025" max="1025" width="25.625" style="338" customWidth="1"/>
    <col min="1026" max="1029" width="13.625" style="338" customWidth="1"/>
    <col min="1030" max="1030" width="30.625" style="338" customWidth="1"/>
    <col min="1031" max="1279" width="9" style="338"/>
    <col min="1280" max="1280" width="1.25" style="338" customWidth="1"/>
    <col min="1281" max="1281" width="25.625" style="338" customWidth="1"/>
    <col min="1282" max="1285" width="13.625" style="338" customWidth="1"/>
    <col min="1286" max="1286" width="30.625" style="338" customWidth="1"/>
    <col min="1287" max="1535" width="9" style="338"/>
    <col min="1536" max="1536" width="1.25" style="338" customWidth="1"/>
    <col min="1537" max="1537" width="25.625" style="338" customWidth="1"/>
    <col min="1538" max="1541" width="13.625" style="338" customWidth="1"/>
    <col min="1542" max="1542" width="30.625" style="338" customWidth="1"/>
    <col min="1543" max="1791" width="9" style="338"/>
    <col min="1792" max="1792" width="1.25" style="338" customWidth="1"/>
    <col min="1793" max="1793" width="25.625" style="338" customWidth="1"/>
    <col min="1794" max="1797" width="13.625" style="338" customWidth="1"/>
    <col min="1798" max="1798" width="30.625" style="338" customWidth="1"/>
    <col min="1799" max="2047" width="9" style="338"/>
    <col min="2048" max="2048" width="1.25" style="338" customWidth="1"/>
    <col min="2049" max="2049" width="25.625" style="338" customWidth="1"/>
    <col min="2050" max="2053" width="13.625" style="338" customWidth="1"/>
    <col min="2054" max="2054" width="30.625" style="338" customWidth="1"/>
    <col min="2055" max="2303" width="9" style="338"/>
    <col min="2304" max="2304" width="1.25" style="338" customWidth="1"/>
    <col min="2305" max="2305" width="25.625" style="338" customWidth="1"/>
    <col min="2306" max="2309" width="13.625" style="338" customWidth="1"/>
    <col min="2310" max="2310" width="30.625" style="338" customWidth="1"/>
    <col min="2311" max="2559" width="9" style="338"/>
    <col min="2560" max="2560" width="1.25" style="338" customWidth="1"/>
    <col min="2561" max="2561" width="25.625" style="338" customWidth="1"/>
    <col min="2562" max="2565" width="13.625" style="338" customWidth="1"/>
    <col min="2566" max="2566" width="30.625" style="338" customWidth="1"/>
    <col min="2567" max="2815" width="9" style="338"/>
    <col min="2816" max="2816" width="1.25" style="338" customWidth="1"/>
    <col min="2817" max="2817" width="25.625" style="338" customWidth="1"/>
    <col min="2818" max="2821" width="13.625" style="338" customWidth="1"/>
    <col min="2822" max="2822" width="30.625" style="338" customWidth="1"/>
    <col min="2823" max="3071" width="9" style="338"/>
    <col min="3072" max="3072" width="1.25" style="338" customWidth="1"/>
    <col min="3073" max="3073" width="25.625" style="338" customWidth="1"/>
    <col min="3074" max="3077" width="13.625" style="338" customWidth="1"/>
    <col min="3078" max="3078" width="30.625" style="338" customWidth="1"/>
    <col min="3079" max="3327" width="9" style="338"/>
    <col min="3328" max="3328" width="1.25" style="338" customWidth="1"/>
    <col min="3329" max="3329" width="25.625" style="338" customWidth="1"/>
    <col min="3330" max="3333" width="13.625" style="338" customWidth="1"/>
    <col min="3334" max="3334" width="30.625" style="338" customWidth="1"/>
    <col min="3335" max="3583" width="9" style="338"/>
    <col min="3584" max="3584" width="1.25" style="338" customWidth="1"/>
    <col min="3585" max="3585" width="25.625" style="338" customWidth="1"/>
    <col min="3586" max="3589" width="13.625" style="338" customWidth="1"/>
    <col min="3590" max="3590" width="30.625" style="338" customWidth="1"/>
    <col min="3591" max="3839" width="9" style="338"/>
    <col min="3840" max="3840" width="1.25" style="338" customWidth="1"/>
    <col min="3841" max="3841" width="25.625" style="338" customWidth="1"/>
    <col min="3842" max="3845" width="13.625" style="338" customWidth="1"/>
    <col min="3846" max="3846" width="30.625" style="338" customWidth="1"/>
    <col min="3847" max="4095" width="9" style="338"/>
    <col min="4096" max="4096" width="1.25" style="338" customWidth="1"/>
    <col min="4097" max="4097" width="25.625" style="338" customWidth="1"/>
    <col min="4098" max="4101" width="13.625" style="338" customWidth="1"/>
    <col min="4102" max="4102" width="30.625" style="338" customWidth="1"/>
    <col min="4103" max="4351" width="9" style="338"/>
    <col min="4352" max="4352" width="1.25" style="338" customWidth="1"/>
    <col min="4353" max="4353" width="25.625" style="338" customWidth="1"/>
    <col min="4354" max="4357" width="13.625" style="338" customWidth="1"/>
    <col min="4358" max="4358" width="30.625" style="338" customWidth="1"/>
    <col min="4359" max="4607" width="9" style="338"/>
    <col min="4608" max="4608" width="1.25" style="338" customWidth="1"/>
    <col min="4609" max="4609" width="25.625" style="338" customWidth="1"/>
    <col min="4610" max="4613" width="13.625" style="338" customWidth="1"/>
    <col min="4614" max="4614" width="30.625" style="338" customWidth="1"/>
    <col min="4615" max="4863" width="9" style="338"/>
    <col min="4864" max="4864" width="1.25" style="338" customWidth="1"/>
    <col min="4865" max="4865" width="25.625" style="338" customWidth="1"/>
    <col min="4866" max="4869" width="13.625" style="338" customWidth="1"/>
    <col min="4870" max="4870" width="30.625" style="338" customWidth="1"/>
    <col min="4871" max="5119" width="9" style="338"/>
    <col min="5120" max="5120" width="1.25" style="338" customWidth="1"/>
    <col min="5121" max="5121" width="25.625" style="338" customWidth="1"/>
    <col min="5122" max="5125" width="13.625" style="338" customWidth="1"/>
    <col min="5126" max="5126" width="30.625" style="338" customWidth="1"/>
    <col min="5127" max="5375" width="9" style="338"/>
    <col min="5376" max="5376" width="1.25" style="338" customWidth="1"/>
    <col min="5377" max="5377" width="25.625" style="338" customWidth="1"/>
    <col min="5378" max="5381" width="13.625" style="338" customWidth="1"/>
    <col min="5382" max="5382" width="30.625" style="338" customWidth="1"/>
    <col min="5383" max="5631" width="9" style="338"/>
    <col min="5632" max="5632" width="1.25" style="338" customWidth="1"/>
    <col min="5633" max="5633" width="25.625" style="338" customWidth="1"/>
    <col min="5634" max="5637" width="13.625" style="338" customWidth="1"/>
    <col min="5638" max="5638" width="30.625" style="338" customWidth="1"/>
    <col min="5639" max="5887" width="9" style="338"/>
    <col min="5888" max="5888" width="1.25" style="338" customWidth="1"/>
    <col min="5889" max="5889" width="25.625" style="338" customWidth="1"/>
    <col min="5890" max="5893" width="13.625" style="338" customWidth="1"/>
    <col min="5894" max="5894" width="30.625" style="338" customWidth="1"/>
    <col min="5895" max="6143" width="9" style="338"/>
    <col min="6144" max="6144" width="1.25" style="338" customWidth="1"/>
    <col min="6145" max="6145" width="25.625" style="338" customWidth="1"/>
    <col min="6146" max="6149" width="13.625" style="338" customWidth="1"/>
    <col min="6150" max="6150" width="30.625" style="338" customWidth="1"/>
    <col min="6151" max="6399" width="9" style="338"/>
    <col min="6400" max="6400" width="1.25" style="338" customWidth="1"/>
    <col min="6401" max="6401" width="25.625" style="338" customWidth="1"/>
    <col min="6402" max="6405" width="13.625" style="338" customWidth="1"/>
    <col min="6406" max="6406" width="30.625" style="338" customWidth="1"/>
    <col min="6407" max="6655" width="9" style="338"/>
    <col min="6656" max="6656" width="1.25" style="338" customWidth="1"/>
    <col min="6657" max="6657" width="25.625" style="338" customWidth="1"/>
    <col min="6658" max="6661" width="13.625" style="338" customWidth="1"/>
    <col min="6662" max="6662" width="30.625" style="338" customWidth="1"/>
    <col min="6663" max="6911" width="9" style="338"/>
    <col min="6912" max="6912" width="1.25" style="338" customWidth="1"/>
    <col min="6913" max="6913" width="25.625" style="338" customWidth="1"/>
    <col min="6914" max="6917" width="13.625" style="338" customWidth="1"/>
    <col min="6918" max="6918" width="30.625" style="338" customWidth="1"/>
    <col min="6919" max="7167" width="9" style="338"/>
    <col min="7168" max="7168" width="1.25" style="338" customWidth="1"/>
    <col min="7169" max="7169" width="25.625" style="338" customWidth="1"/>
    <col min="7170" max="7173" width="13.625" style="338" customWidth="1"/>
    <col min="7174" max="7174" width="30.625" style="338" customWidth="1"/>
    <col min="7175" max="7423" width="9" style="338"/>
    <col min="7424" max="7424" width="1.25" style="338" customWidth="1"/>
    <col min="7425" max="7425" width="25.625" style="338" customWidth="1"/>
    <col min="7426" max="7429" width="13.625" style="338" customWidth="1"/>
    <col min="7430" max="7430" width="30.625" style="338" customWidth="1"/>
    <col min="7431" max="7679" width="9" style="338"/>
    <col min="7680" max="7680" width="1.25" style="338" customWidth="1"/>
    <col min="7681" max="7681" width="25.625" style="338" customWidth="1"/>
    <col min="7682" max="7685" width="13.625" style="338" customWidth="1"/>
    <col min="7686" max="7686" width="30.625" style="338" customWidth="1"/>
    <col min="7687" max="7935" width="9" style="338"/>
    <col min="7936" max="7936" width="1.25" style="338" customWidth="1"/>
    <col min="7937" max="7937" width="25.625" style="338" customWidth="1"/>
    <col min="7938" max="7941" width="13.625" style="338" customWidth="1"/>
    <col min="7942" max="7942" width="30.625" style="338" customWidth="1"/>
    <col min="7943" max="8191" width="9" style="338"/>
    <col min="8192" max="8192" width="1.25" style="338" customWidth="1"/>
    <col min="8193" max="8193" width="25.625" style="338" customWidth="1"/>
    <col min="8194" max="8197" width="13.625" style="338" customWidth="1"/>
    <col min="8198" max="8198" width="30.625" style="338" customWidth="1"/>
    <col min="8199" max="8447" width="9" style="338"/>
    <col min="8448" max="8448" width="1.25" style="338" customWidth="1"/>
    <col min="8449" max="8449" width="25.625" style="338" customWidth="1"/>
    <col min="8450" max="8453" width="13.625" style="338" customWidth="1"/>
    <col min="8454" max="8454" width="30.625" style="338" customWidth="1"/>
    <col min="8455" max="8703" width="9" style="338"/>
    <col min="8704" max="8704" width="1.25" style="338" customWidth="1"/>
    <col min="8705" max="8705" width="25.625" style="338" customWidth="1"/>
    <col min="8706" max="8709" width="13.625" style="338" customWidth="1"/>
    <col min="8710" max="8710" width="30.625" style="338" customWidth="1"/>
    <col min="8711" max="8959" width="9" style="338"/>
    <col min="8960" max="8960" width="1.25" style="338" customWidth="1"/>
    <col min="8961" max="8961" width="25.625" style="338" customWidth="1"/>
    <col min="8962" max="8965" width="13.625" style="338" customWidth="1"/>
    <col min="8966" max="8966" width="30.625" style="338" customWidth="1"/>
    <col min="8967" max="9215" width="9" style="338"/>
    <col min="9216" max="9216" width="1.25" style="338" customWidth="1"/>
    <col min="9217" max="9217" width="25.625" style="338" customWidth="1"/>
    <col min="9218" max="9221" width="13.625" style="338" customWidth="1"/>
    <col min="9222" max="9222" width="30.625" style="338" customWidth="1"/>
    <col min="9223" max="9471" width="9" style="338"/>
    <col min="9472" max="9472" width="1.25" style="338" customWidth="1"/>
    <col min="9473" max="9473" width="25.625" style="338" customWidth="1"/>
    <col min="9474" max="9477" width="13.625" style="338" customWidth="1"/>
    <col min="9478" max="9478" width="30.625" style="338" customWidth="1"/>
    <col min="9479" max="9727" width="9" style="338"/>
    <col min="9728" max="9728" width="1.25" style="338" customWidth="1"/>
    <col min="9729" max="9729" width="25.625" style="338" customWidth="1"/>
    <col min="9730" max="9733" width="13.625" style="338" customWidth="1"/>
    <col min="9734" max="9734" width="30.625" style="338" customWidth="1"/>
    <col min="9735" max="9983" width="9" style="338"/>
    <col min="9984" max="9984" width="1.25" style="338" customWidth="1"/>
    <col min="9985" max="9985" width="25.625" style="338" customWidth="1"/>
    <col min="9986" max="9989" width="13.625" style="338" customWidth="1"/>
    <col min="9990" max="9990" width="30.625" style="338" customWidth="1"/>
    <col min="9991" max="10239" width="9" style="338"/>
    <col min="10240" max="10240" width="1.25" style="338" customWidth="1"/>
    <col min="10241" max="10241" width="25.625" style="338" customWidth="1"/>
    <col min="10242" max="10245" width="13.625" style="338" customWidth="1"/>
    <col min="10246" max="10246" width="30.625" style="338" customWidth="1"/>
    <col min="10247" max="10495" width="9" style="338"/>
    <col min="10496" max="10496" width="1.25" style="338" customWidth="1"/>
    <col min="10497" max="10497" width="25.625" style="338" customWidth="1"/>
    <col min="10498" max="10501" width="13.625" style="338" customWidth="1"/>
    <col min="10502" max="10502" width="30.625" style="338" customWidth="1"/>
    <col min="10503" max="10751" width="9" style="338"/>
    <col min="10752" max="10752" width="1.25" style="338" customWidth="1"/>
    <col min="10753" max="10753" width="25.625" style="338" customWidth="1"/>
    <col min="10754" max="10757" width="13.625" style="338" customWidth="1"/>
    <col min="10758" max="10758" width="30.625" style="338" customWidth="1"/>
    <col min="10759" max="11007" width="9" style="338"/>
    <col min="11008" max="11008" width="1.25" style="338" customWidth="1"/>
    <col min="11009" max="11009" width="25.625" style="338" customWidth="1"/>
    <col min="11010" max="11013" width="13.625" style="338" customWidth="1"/>
    <col min="11014" max="11014" width="30.625" style="338" customWidth="1"/>
    <col min="11015" max="11263" width="9" style="338"/>
    <col min="11264" max="11264" width="1.25" style="338" customWidth="1"/>
    <col min="11265" max="11265" width="25.625" style="338" customWidth="1"/>
    <col min="11266" max="11269" width="13.625" style="338" customWidth="1"/>
    <col min="11270" max="11270" width="30.625" style="338" customWidth="1"/>
    <col min="11271" max="11519" width="9" style="338"/>
    <col min="11520" max="11520" width="1.25" style="338" customWidth="1"/>
    <col min="11521" max="11521" width="25.625" style="338" customWidth="1"/>
    <col min="11522" max="11525" width="13.625" style="338" customWidth="1"/>
    <col min="11526" max="11526" width="30.625" style="338" customWidth="1"/>
    <col min="11527" max="11775" width="9" style="338"/>
    <col min="11776" max="11776" width="1.25" style="338" customWidth="1"/>
    <col min="11777" max="11777" width="25.625" style="338" customWidth="1"/>
    <col min="11778" max="11781" width="13.625" style="338" customWidth="1"/>
    <col min="11782" max="11782" width="30.625" style="338" customWidth="1"/>
    <col min="11783" max="12031" width="9" style="338"/>
    <col min="12032" max="12032" width="1.25" style="338" customWidth="1"/>
    <col min="12033" max="12033" width="25.625" style="338" customWidth="1"/>
    <col min="12034" max="12037" width="13.625" style="338" customWidth="1"/>
    <col min="12038" max="12038" width="30.625" style="338" customWidth="1"/>
    <col min="12039" max="12287" width="9" style="338"/>
    <col min="12288" max="12288" width="1.25" style="338" customWidth="1"/>
    <col min="12289" max="12289" width="25.625" style="338" customWidth="1"/>
    <col min="12290" max="12293" width="13.625" style="338" customWidth="1"/>
    <col min="12294" max="12294" width="30.625" style="338" customWidth="1"/>
    <col min="12295" max="12543" width="9" style="338"/>
    <col min="12544" max="12544" width="1.25" style="338" customWidth="1"/>
    <col min="12545" max="12545" width="25.625" style="338" customWidth="1"/>
    <col min="12546" max="12549" width="13.625" style="338" customWidth="1"/>
    <col min="12550" max="12550" width="30.625" style="338" customWidth="1"/>
    <col min="12551" max="12799" width="9" style="338"/>
    <col min="12800" max="12800" width="1.25" style="338" customWidth="1"/>
    <col min="12801" max="12801" width="25.625" style="338" customWidth="1"/>
    <col min="12802" max="12805" width="13.625" style="338" customWidth="1"/>
    <col min="12806" max="12806" width="30.625" style="338" customWidth="1"/>
    <col min="12807" max="13055" width="9" style="338"/>
    <col min="13056" max="13056" width="1.25" style="338" customWidth="1"/>
    <col min="13057" max="13057" width="25.625" style="338" customWidth="1"/>
    <col min="13058" max="13061" width="13.625" style="338" customWidth="1"/>
    <col min="13062" max="13062" width="30.625" style="338" customWidth="1"/>
    <col min="13063" max="13311" width="9" style="338"/>
    <col min="13312" max="13312" width="1.25" style="338" customWidth="1"/>
    <col min="13313" max="13313" width="25.625" style="338" customWidth="1"/>
    <col min="13314" max="13317" width="13.625" style="338" customWidth="1"/>
    <col min="13318" max="13318" width="30.625" style="338" customWidth="1"/>
    <col min="13319" max="13567" width="9" style="338"/>
    <col min="13568" max="13568" width="1.25" style="338" customWidth="1"/>
    <col min="13569" max="13569" width="25.625" style="338" customWidth="1"/>
    <col min="13570" max="13573" width="13.625" style="338" customWidth="1"/>
    <col min="13574" max="13574" width="30.625" style="338" customWidth="1"/>
    <col min="13575" max="13823" width="9" style="338"/>
    <col min="13824" max="13824" width="1.25" style="338" customWidth="1"/>
    <col min="13825" max="13825" width="25.625" style="338" customWidth="1"/>
    <col min="13826" max="13829" width="13.625" style="338" customWidth="1"/>
    <col min="13830" max="13830" width="30.625" style="338" customWidth="1"/>
    <col min="13831" max="14079" width="9" style="338"/>
    <col min="14080" max="14080" width="1.25" style="338" customWidth="1"/>
    <col min="14081" max="14081" width="25.625" style="338" customWidth="1"/>
    <col min="14082" max="14085" width="13.625" style="338" customWidth="1"/>
    <col min="14086" max="14086" width="30.625" style="338" customWidth="1"/>
    <col min="14087" max="14335" width="9" style="338"/>
    <col min="14336" max="14336" width="1.25" style="338" customWidth="1"/>
    <col min="14337" max="14337" width="25.625" style="338" customWidth="1"/>
    <col min="14338" max="14341" width="13.625" style="338" customWidth="1"/>
    <col min="14342" max="14342" width="30.625" style="338" customWidth="1"/>
    <col min="14343" max="14591" width="9" style="338"/>
    <col min="14592" max="14592" width="1.25" style="338" customWidth="1"/>
    <col min="14593" max="14593" width="25.625" style="338" customWidth="1"/>
    <col min="14594" max="14597" width="13.625" style="338" customWidth="1"/>
    <col min="14598" max="14598" width="30.625" style="338" customWidth="1"/>
    <col min="14599" max="14847" width="9" style="338"/>
    <col min="14848" max="14848" width="1.25" style="338" customWidth="1"/>
    <col min="14849" max="14849" width="25.625" style="338" customWidth="1"/>
    <col min="14850" max="14853" width="13.625" style="338" customWidth="1"/>
    <col min="14854" max="14854" width="30.625" style="338" customWidth="1"/>
    <col min="14855" max="15103" width="9" style="338"/>
    <col min="15104" max="15104" width="1.25" style="338" customWidth="1"/>
    <col min="15105" max="15105" width="25.625" style="338" customWidth="1"/>
    <col min="15106" max="15109" width="13.625" style="338" customWidth="1"/>
    <col min="15110" max="15110" width="30.625" style="338" customWidth="1"/>
    <col min="15111" max="15359" width="9" style="338"/>
    <col min="15360" max="15360" width="1.25" style="338" customWidth="1"/>
    <col min="15361" max="15361" width="25.625" style="338" customWidth="1"/>
    <col min="15362" max="15365" width="13.625" style="338" customWidth="1"/>
    <col min="15366" max="15366" width="30.625" style="338" customWidth="1"/>
    <col min="15367" max="15615" width="9" style="338"/>
    <col min="15616" max="15616" width="1.25" style="338" customWidth="1"/>
    <col min="15617" max="15617" width="25.625" style="338" customWidth="1"/>
    <col min="15618" max="15621" width="13.625" style="338" customWidth="1"/>
    <col min="15622" max="15622" width="30.625" style="338" customWidth="1"/>
    <col min="15623" max="15871" width="9" style="338"/>
    <col min="15872" max="15872" width="1.25" style="338" customWidth="1"/>
    <col min="15873" max="15873" width="25.625" style="338" customWidth="1"/>
    <col min="15874" max="15877" width="13.625" style="338" customWidth="1"/>
    <col min="15878" max="15878" width="30.625" style="338" customWidth="1"/>
    <col min="15879" max="16127" width="9" style="338"/>
    <col min="16128" max="16128" width="1.25" style="338" customWidth="1"/>
    <col min="16129" max="16129" width="25.625" style="338" customWidth="1"/>
    <col min="16130" max="16133" width="13.625" style="338" customWidth="1"/>
    <col min="16134" max="16134" width="30.625" style="338" customWidth="1"/>
    <col min="16135" max="16384" width="9" style="338"/>
  </cols>
  <sheetData>
    <row r="1" spans="1:9" s="335" customFormat="1" ht="17.25" customHeight="1">
      <c r="B1" s="451"/>
      <c r="C1" s="451"/>
      <c r="D1" s="451"/>
      <c r="E1" s="451"/>
      <c r="F1" s="451"/>
      <c r="G1" s="453"/>
      <c r="H1" s="453"/>
      <c r="I1" s="454" t="s">
        <v>731</v>
      </c>
    </row>
    <row r="2" spans="1:9" ht="19.5" customHeight="1">
      <c r="A2" s="335"/>
      <c r="B2" s="451" t="s">
        <v>785</v>
      </c>
      <c r="C2" s="455"/>
      <c r="D2" s="455"/>
      <c r="E2" s="455"/>
      <c r="F2" s="455"/>
      <c r="G2" s="456"/>
      <c r="H2" s="456"/>
      <c r="I2" s="456"/>
    </row>
    <row r="3" spans="1:9" s="335" customFormat="1" ht="17.25" customHeight="1">
      <c r="B3" s="451"/>
      <c r="C3" s="451"/>
      <c r="D3" s="451"/>
      <c r="E3" s="451"/>
      <c r="F3" s="451"/>
      <c r="G3" s="453"/>
      <c r="H3" s="453"/>
      <c r="I3" s="453"/>
    </row>
    <row r="4" spans="1:9" s="335" customFormat="1" ht="17.25" customHeight="1">
      <c r="B4" s="437" t="s">
        <v>747</v>
      </c>
      <c r="C4" s="451"/>
      <c r="D4" s="451"/>
      <c r="E4" s="451"/>
      <c r="F4" s="451"/>
      <c r="G4" s="453"/>
      <c r="H4" s="453"/>
      <c r="I4" s="453"/>
    </row>
    <row r="5" spans="1:9" ht="18" customHeight="1">
      <c r="A5" s="335"/>
      <c r="B5" s="537" t="s">
        <v>732</v>
      </c>
      <c r="C5" s="538"/>
      <c r="D5" s="539"/>
      <c r="E5" s="522" t="s">
        <v>733</v>
      </c>
      <c r="F5" s="522" t="s">
        <v>802</v>
      </c>
      <c r="G5" s="524" t="s">
        <v>697</v>
      </c>
      <c r="H5" s="525"/>
      <c r="I5" s="456"/>
    </row>
    <row r="6" spans="1:9" ht="18" customHeight="1">
      <c r="A6" s="335"/>
      <c r="B6" s="540"/>
      <c r="C6" s="541"/>
      <c r="D6" s="542"/>
      <c r="E6" s="523"/>
      <c r="F6" s="523"/>
      <c r="G6" s="524"/>
      <c r="H6" s="525"/>
      <c r="I6" s="456"/>
    </row>
    <row r="7" spans="1:9" ht="30" customHeight="1">
      <c r="A7" s="335"/>
      <c r="B7" s="526"/>
      <c r="C7" s="527"/>
      <c r="D7" s="528"/>
      <c r="E7" s="438"/>
      <c r="F7" s="438"/>
      <c r="G7" s="529"/>
      <c r="H7" s="530"/>
      <c r="I7" s="456"/>
    </row>
    <row r="8" spans="1:9" s="335" customFormat="1" ht="17.25" customHeight="1">
      <c r="B8" s="446"/>
      <c r="C8" s="444"/>
      <c r="D8" s="444"/>
      <c r="E8" s="444"/>
      <c r="F8" s="444"/>
      <c r="G8" s="445"/>
      <c r="H8" s="445"/>
      <c r="I8" s="445"/>
    </row>
    <row r="9" spans="1:9" s="335" customFormat="1" ht="17.25" customHeight="1">
      <c r="B9" s="450" t="s">
        <v>734</v>
      </c>
      <c r="C9" s="451"/>
      <c r="D9" s="451"/>
      <c r="E9" s="451"/>
      <c r="F9" s="444"/>
      <c r="G9" s="445"/>
      <c r="H9" s="445"/>
      <c r="I9" s="445"/>
    </row>
    <row r="10" spans="1:9" s="335" customFormat="1" ht="17.25" customHeight="1">
      <c r="B10" s="452"/>
      <c r="C10" s="451"/>
      <c r="D10" s="451"/>
      <c r="E10" s="451"/>
      <c r="F10" s="444"/>
      <c r="G10" s="445"/>
      <c r="H10" s="445"/>
      <c r="I10" s="445"/>
    </row>
    <row r="11" spans="1:9" ht="30" customHeight="1">
      <c r="A11" s="335"/>
      <c r="B11" s="529" t="s">
        <v>642</v>
      </c>
      <c r="C11" s="530"/>
      <c r="D11" s="535" t="s">
        <v>803</v>
      </c>
      <c r="E11" s="536"/>
      <c r="F11" s="447"/>
      <c r="G11" s="448"/>
      <c r="H11" s="449"/>
      <c r="I11" s="445"/>
    </row>
    <row r="12" spans="1:9" ht="30" customHeight="1">
      <c r="A12" s="335"/>
      <c r="B12" s="531">
        <f>E7</f>
        <v>0</v>
      </c>
      <c r="C12" s="532"/>
      <c r="D12" s="533">
        <f>F7</f>
        <v>0</v>
      </c>
      <c r="E12" s="534"/>
      <c r="F12" s="447"/>
      <c r="G12" s="448"/>
      <c r="H12" s="449"/>
      <c r="I12" s="445"/>
    </row>
    <row r="13" spans="1:9" s="335" customFormat="1" ht="17.25" customHeight="1">
      <c r="B13" s="336"/>
      <c r="C13" s="336"/>
      <c r="D13" s="336"/>
      <c r="E13" s="336"/>
      <c r="F13" s="336"/>
    </row>
  </sheetData>
  <mergeCells count="10">
    <mergeCell ref="F5:F6"/>
    <mergeCell ref="G5:H6"/>
    <mergeCell ref="B7:D7"/>
    <mergeCell ref="G7:H7"/>
    <mergeCell ref="B12:C12"/>
    <mergeCell ref="D12:E12"/>
    <mergeCell ref="B11:C11"/>
    <mergeCell ref="D11:E11"/>
    <mergeCell ref="B5:D6"/>
    <mergeCell ref="E5:E6"/>
  </mergeCells>
  <phoneticPr fontId="2"/>
  <printOptions horizontalCentered="1" gridLinesSet="0"/>
  <pageMargins left="0.98425196850393704" right="0.98425196850393704" top="0.98425196850393704" bottom="0.98425196850393704" header="0.31496062992125984" footer="0.31496062992125984"/>
  <pageSetup paperSize="9" scale="6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2.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3.xml><?xml version="1.0" encoding="utf-8"?>
<ds:datastoreItem xmlns:ds="http://schemas.openxmlformats.org/officeDocument/2006/customXml" ds:itemID="{19E8BCD1-6029-4185-BB08-8A257FF0099B}">
  <ds:schemaRefs>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elements/1.1/"/>
    <ds:schemaRef ds:uri="8B97BE19-CDDD-400E-817A-CFDD13F7EC12"/>
    <ds:schemaRef ds:uri="http://www.w3.org/XML/1998/namespace"/>
    <ds:schemaRef ds:uri="http://schemas.microsoft.com/office/infopath/2007/PartnerControls"/>
  </ds:schemaRefs>
</ds:datastoreItem>
</file>

<file path=customXml/itemProps4.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132</vt:i4>
      </vt:variant>
    </vt:vector>
  </HeadingPairs>
  <TitlesOfParts>
    <vt:vector size="166" baseType="lpstr">
      <vt:lpstr>リスト</vt:lpstr>
      <vt:lpstr>第１号－１様式</vt:lpstr>
      <vt:lpstr>別紙1</vt:lpstr>
      <vt:lpstr> 別紙１（補足資料）</vt:lpstr>
      <vt:lpstr>別紙2</vt:lpstr>
      <vt:lpstr>第１号－２様式</vt:lpstr>
      <vt:lpstr>別紙１－１ </vt:lpstr>
      <vt:lpstr>別紙１－２</vt:lpstr>
      <vt:lpstr>別紙１－３</vt:lpstr>
      <vt:lpstr>別紙２－２</vt:lpstr>
      <vt:lpstr>第2号様式（交付申請書）</vt:lpstr>
      <vt:lpstr>第3号様式（実績報告書）</vt:lpstr>
      <vt:lpstr>実績ｰ別紙1</vt:lpstr>
      <vt:lpstr>実績-別紙１－１ </vt:lpstr>
      <vt:lpstr>実績-別紙１－２</vt:lpstr>
      <vt:lpstr>実績-別紙１－３</vt:lpstr>
      <vt:lpstr>実績-別紙2</vt:lpstr>
      <vt:lpstr>第４号様式（直・仕入控除）</vt:lpstr>
      <vt:lpstr>第５号様式（間・仕入控除）</vt:lpstr>
      <vt:lpstr>第６号様式 (調書)</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 別紙１（補足資料）'!Print_Area</vt:lpstr>
      <vt:lpstr>'（別紙1）'!Print_Area</vt:lpstr>
      <vt:lpstr>'（別紙2）'!Print_Area</vt:lpstr>
      <vt:lpstr>【参考】計算方法早見表!Print_Area</vt:lpstr>
      <vt:lpstr>【参考】算出区分!Print_Area</vt:lpstr>
      <vt:lpstr>〔別紙1〕!Print_Area</vt:lpstr>
      <vt:lpstr>〔別紙2〕!Print_Area</vt:lpstr>
      <vt:lpstr>実績ｰ別紙1!Print_Area</vt:lpstr>
      <vt:lpstr>'実績-別紙１－２'!Print_Area</vt:lpstr>
      <vt:lpstr>'実績-別紙１－３'!Print_Area</vt:lpstr>
      <vt:lpstr>'実績-別紙2'!Print_Area</vt:lpstr>
      <vt:lpstr>'第１号－１様式'!Print_Area</vt:lpstr>
      <vt:lpstr>'第１号－２様式'!Print_Area</vt:lpstr>
      <vt:lpstr>'第2号様式（交付申請書）'!Print_Area</vt:lpstr>
      <vt:lpstr>'第3号様式（実績報告書）'!Print_Area</vt:lpstr>
      <vt:lpstr>第6号様式!Print_Area</vt:lpstr>
      <vt:lpstr>'第６号様式 (調書)'!Print_Area</vt:lpstr>
      <vt:lpstr>別紙1!Print_Area</vt:lpstr>
      <vt:lpstr>'別紙１－２'!Print_Area</vt:lpstr>
      <vt:lpstr>'別紙１－３'!Print_Area</vt:lpstr>
      <vt:lpstr>別紙2!Print_Area</vt:lpstr>
      <vt:lpstr>'別紙2（案２）'!Print_Area</vt:lpstr>
      <vt:lpstr>'別紙２－２'!Print_Area</vt:lpstr>
      <vt:lpstr>'（別紙1）'!Print_Titles</vt:lpstr>
      <vt:lpstr>'（別紙2）'!Print_Titles</vt:lpstr>
      <vt:lpstr>〔別紙1〕!Print_Titles</vt:lpstr>
      <vt:lpstr>〔別紙2〕!Print_Titles</vt:lpstr>
      <vt:lpstr>実績ｰ別紙1!Print_Titles</vt:lpstr>
      <vt:lpstr>'実績-別紙2'!Print_Titles</vt:lpstr>
      <vt:lpstr>別紙1!Print_Titles</vt:lpstr>
      <vt:lpstr>別紙2!Print_Titles</vt:lpstr>
      <vt:lpstr>'別紙2（案２）'!Print_Titles</vt:lpstr>
      <vt:lpstr>'別紙２－２'!Print_Titles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謝花 広次(jahana-kouji.f22)</cp:lastModifiedBy>
  <cp:lastPrinted>2023-05-08T06:10:30Z</cp:lastPrinted>
  <dcterms:created xsi:type="dcterms:W3CDTF">1997-01-08T22:48:59Z</dcterms:created>
  <dcterms:modified xsi:type="dcterms:W3CDTF">2023-05-08T07:11:55Z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